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NAS-ACHATS-ET-MARCHES\MARCHES\2025 - 07 - 25-M-S3Y-040 Contrôles, diagnostics techniques et immobiliers (3 lots) groupement\3.1 Prépa DCE\DCE 3 lots V2\"/>
    </mc:Choice>
  </mc:AlternateContent>
  <xr:revisionPtr revIDLastSave="0" documentId="13_ncr:1_{A50C0BF2-9012-4B56-A086-C1F5C75D6966}" xr6:coauthVersionLast="47" xr6:coauthVersionMax="47" xr10:uidLastSave="{00000000-0000-0000-0000-000000000000}"/>
  <bookViews>
    <workbookView xWindow="28680" yWindow="-120" windowWidth="29040" windowHeight="15720" tabRatio="790" xr2:uid="{6472A2FF-19D3-4083-9177-0313CFD2F592}"/>
  </bookViews>
  <sheets>
    <sheet name="BPU Vérif Period" sheetId="1" r:id="rId1"/>
    <sheet name="DQE Vérif Period" sheetId="7" r:id="rId2"/>
    <sheet name="BPU Controle technique" sheetId="4" r:id="rId3"/>
    <sheet name="Scénarii Controle technique" sheetId="5" r:id="rId4"/>
  </sheets>
  <definedNames>
    <definedName name="_xlnm._FilterDatabase" localSheetId="3" hidden="1">'Scénarii Controle technique'!#REF!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5" l="1"/>
  <c r="B2" i="4"/>
  <c r="B2" i="7"/>
  <c r="N43" i="7"/>
  <c r="P43" i="7" s="1"/>
  <c r="T52" i="7" l="1"/>
  <c r="V52" i="7" s="1"/>
  <c r="T47" i="7"/>
  <c r="V47" i="7" s="1"/>
  <c r="T46" i="7"/>
  <c r="V46" i="7" s="1"/>
  <c r="T45" i="7"/>
  <c r="V45" i="7" s="1"/>
  <c r="T44" i="7"/>
  <c r="V44" i="7" s="1"/>
  <c r="T42" i="7"/>
  <c r="V42" i="7" s="1"/>
  <c r="T41" i="7"/>
  <c r="V41" i="7" s="1"/>
  <c r="T40" i="7"/>
  <c r="V40" i="7" s="1"/>
  <c r="T39" i="7"/>
  <c r="V39" i="7" s="1"/>
  <c r="K52" i="7"/>
  <c r="M52" i="7" s="1"/>
  <c r="K47" i="7"/>
  <c r="M47" i="7" s="1"/>
  <c r="K39" i="7"/>
  <c r="M39" i="7" s="1"/>
  <c r="E52" i="7"/>
  <c r="G52" i="7" s="1"/>
  <c r="E47" i="7"/>
  <c r="G47" i="7" s="1"/>
  <c r="E46" i="7"/>
  <c r="G46" i="7" s="1"/>
  <c r="E45" i="7"/>
  <c r="G45" i="7" s="1"/>
  <c r="E44" i="7"/>
  <c r="G44" i="7" s="1"/>
  <c r="E42" i="7"/>
  <c r="G42" i="7" s="1"/>
  <c r="E41" i="7"/>
  <c r="G41" i="7" s="1"/>
  <c r="E40" i="7"/>
  <c r="G40" i="7" s="1"/>
  <c r="E39" i="7"/>
  <c r="G39" i="7" s="1"/>
  <c r="B52" i="7"/>
  <c r="D52" i="7" s="1"/>
  <c r="B50" i="7"/>
  <c r="D50" i="7" s="1"/>
  <c r="B49" i="7"/>
  <c r="D49" i="7" s="1"/>
  <c r="B47" i="7"/>
  <c r="D47" i="7" s="1"/>
  <c r="B46" i="7"/>
  <c r="D46" i="7" s="1"/>
  <c r="B45" i="7"/>
  <c r="D45" i="7" s="1"/>
  <c r="B41" i="7"/>
  <c r="D41" i="7" s="1"/>
  <c r="B40" i="7"/>
  <c r="D40" i="7" s="1"/>
  <c r="B39" i="7"/>
  <c r="D39" i="7" s="1"/>
  <c r="K35" i="7"/>
  <c r="M35" i="7" s="1"/>
  <c r="K32" i="7"/>
  <c r="M32" i="7" s="1"/>
  <c r="K23" i="7"/>
  <c r="M23" i="7" s="1"/>
  <c r="K22" i="7"/>
  <c r="M22" i="7" s="1"/>
  <c r="H18" i="7"/>
  <c r="J18" i="7" s="1"/>
  <c r="H6" i="7"/>
  <c r="J6" i="7" s="1"/>
  <c r="H5" i="7"/>
  <c r="J5" i="7" s="1"/>
  <c r="Q52" i="7"/>
  <c r="S52" i="7" s="1"/>
  <c r="Q40" i="7"/>
  <c r="S40" i="7" s="1"/>
  <c r="Q39" i="7"/>
  <c r="S39" i="7" s="1"/>
  <c r="N52" i="7"/>
  <c r="P52" i="7" s="1"/>
  <c r="N47" i="7"/>
  <c r="P47" i="7" s="1"/>
  <c r="N45" i="7"/>
  <c r="P45" i="7" s="1"/>
  <c r="N44" i="7"/>
  <c r="P44" i="7" s="1"/>
  <c r="N42" i="7"/>
  <c r="P42" i="7" s="1"/>
  <c r="N39" i="7"/>
  <c r="P39" i="7" s="1"/>
  <c r="H52" i="7"/>
  <c r="J52" i="7" s="1"/>
  <c r="H47" i="7"/>
  <c r="J47" i="7" s="1"/>
  <c r="H40" i="7"/>
  <c r="J40" i="7" s="1"/>
  <c r="H39" i="7"/>
  <c r="J39" i="7" s="1"/>
  <c r="T35" i="7"/>
  <c r="V35" i="7" s="1"/>
  <c r="T23" i="7"/>
  <c r="V23" i="7" s="1"/>
  <c r="T22" i="7"/>
  <c r="V22" i="7" s="1"/>
  <c r="Q35" i="7"/>
  <c r="S35" i="7" s="1"/>
  <c r="Q23" i="7"/>
  <c r="S23" i="7" s="1"/>
  <c r="Q22" i="7"/>
  <c r="S22" i="7" s="1"/>
  <c r="N35" i="7"/>
  <c r="P35" i="7" s="1"/>
  <c r="N22" i="7"/>
  <c r="P22" i="7" s="1"/>
  <c r="E35" i="7"/>
  <c r="G35" i="7" s="1"/>
  <c r="E22" i="7"/>
  <c r="G22" i="7" s="1"/>
  <c r="H35" i="7"/>
  <c r="J35" i="7" s="1"/>
  <c r="H30" i="7"/>
  <c r="J30" i="7" s="1"/>
  <c r="H23" i="7"/>
  <c r="J23" i="7" s="1"/>
  <c r="H22" i="7"/>
  <c r="J22" i="7" s="1"/>
  <c r="B35" i="7"/>
  <c r="D35" i="7" s="1"/>
  <c r="B22" i="7"/>
  <c r="D22" i="7" s="1"/>
  <c r="T18" i="7"/>
  <c r="V18" i="7" s="1"/>
  <c r="T10" i="7"/>
  <c r="V10" i="7" s="1"/>
  <c r="T5" i="7"/>
  <c r="V5" i="7" s="1"/>
  <c r="Q18" i="7"/>
  <c r="S18" i="7" s="1"/>
  <c r="Q11" i="7"/>
  <c r="S11" i="7" s="1"/>
  <c r="Q5" i="7"/>
  <c r="S5" i="7" s="1"/>
  <c r="P18" i="7"/>
  <c r="P13" i="7"/>
  <c r="P6" i="7"/>
  <c r="P5" i="7"/>
  <c r="K18" i="7"/>
  <c r="M18" i="7" s="1"/>
  <c r="K6" i="7"/>
  <c r="M6" i="7" s="1"/>
  <c r="K5" i="7"/>
  <c r="M5" i="7" s="1"/>
  <c r="E15" i="7"/>
  <c r="G15" i="7" s="1"/>
  <c r="E16" i="7"/>
  <c r="E17" i="7"/>
  <c r="E18" i="7"/>
  <c r="G18" i="7" s="1"/>
  <c r="E5" i="7"/>
  <c r="G5" i="7" s="1"/>
  <c r="B7" i="7"/>
  <c r="D7" i="7" s="1"/>
  <c r="B8" i="7"/>
  <c r="D8" i="7" s="1"/>
  <c r="B11" i="7"/>
  <c r="D11" i="7" s="1"/>
  <c r="B12" i="7"/>
  <c r="D12" i="7" s="1"/>
  <c r="B13" i="7"/>
  <c r="D13" i="7" s="1"/>
  <c r="B14" i="7"/>
  <c r="D14" i="7" s="1"/>
  <c r="B15" i="7"/>
  <c r="D15" i="7" s="1"/>
  <c r="B16" i="7"/>
  <c r="D16" i="7" s="1"/>
  <c r="B17" i="7"/>
  <c r="D17" i="7" s="1"/>
  <c r="B18" i="7"/>
  <c r="D18" i="7" s="1"/>
  <c r="B6" i="7"/>
  <c r="D6" i="7" s="1"/>
  <c r="B5" i="7"/>
  <c r="F78" i="5"/>
  <c r="H78" i="5" s="1"/>
  <c r="F77" i="5"/>
  <c r="H77" i="5" s="1"/>
  <c r="B78" i="5"/>
  <c r="D78" i="5" s="1"/>
  <c r="B77" i="5"/>
  <c r="D77" i="5" s="1"/>
  <c r="B61" i="5"/>
  <c r="C61" i="5" s="1"/>
  <c r="B62" i="5"/>
  <c r="C62" i="5" s="1"/>
  <c r="B63" i="5"/>
  <c r="C63" i="5" s="1"/>
  <c r="B64" i="5"/>
  <c r="C64" i="5" s="1"/>
  <c r="B65" i="5"/>
  <c r="C65" i="5" s="1"/>
  <c r="B66" i="5"/>
  <c r="C66" i="5" s="1"/>
  <c r="B67" i="5"/>
  <c r="C67" i="5" s="1"/>
  <c r="D67" i="5" s="1"/>
  <c r="H67" i="5" s="1"/>
  <c r="L67" i="5" s="1"/>
  <c r="P67" i="5" s="1"/>
  <c r="B68" i="5"/>
  <c r="C68" i="5" s="1"/>
  <c r="B69" i="5"/>
  <c r="C69" i="5" s="1"/>
  <c r="B70" i="5"/>
  <c r="C70" i="5" s="1"/>
  <c r="B71" i="5"/>
  <c r="C71" i="5" s="1"/>
  <c r="B72" i="5"/>
  <c r="C72" i="5" s="1"/>
  <c r="B60" i="5"/>
  <c r="C60" i="5" s="1"/>
  <c r="B45" i="5"/>
  <c r="C45" i="5" s="1"/>
  <c r="B46" i="5"/>
  <c r="B47" i="5"/>
  <c r="C47" i="5" s="1"/>
  <c r="B48" i="5"/>
  <c r="C48" i="5" s="1"/>
  <c r="B49" i="5"/>
  <c r="C49" i="5" s="1"/>
  <c r="B50" i="5"/>
  <c r="C50" i="5" s="1"/>
  <c r="B51" i="5"/>
  <c r="C51" i="5" s="1"/>
  <c r="B52" i="5"/>
  <c r="C52" i="5" s="1"/>
  <c r="D52" i="5" s="1"/>
  <c r="B53" i="5"/>
  <c r="C53" i="5" s="1"/>
  <c r="D53" i="5" s="1"/>
  <c r="F53" i="5" s="1"/>
  <c r="B54" i="5"/>
  <c r="B55" i="5"/>
  <c r="C55" i="5" s="1"/>
  <c r="B56" i="5"/>
  <c r="C56" i="5" s="1"/>
  <c r="B44" i="5"/>
  <c r="C44" i="5" s="1"/>
  <c r="B40" i="5"/>
  <c r="C40" i="5" s="1"/>
  <c r="B39" i="5"/>
  <c r="C39" i="5" s="1"/>
  <c r="B38" i="5"/>
  <c r="C38" i="5" s="1"/>
  <c r="B37" i="5"/>
  <c r="C37" i="5" s="1"/>
  <c r="B36" i="5"/>
  <c r="C36" i="5" s="1"/>
  <c r="B35" i="5"/>
  <c r="B34" i="5"/>
  <c r="C34" i="5" s="1"/>
  <c r="B29" i="5"/>
  <c r="B30" i="5"/>
  <c r="C30" i="5" s="1"/>
  <c r="B28" i="5"/>
  <c r="C28" i="5" s="1"/>
  <c r="B27" i="5"/>
  <c r="B26" i="5"/>
  <c r="C26" i="5" s="1"/>
  <c r="B22" i="5"/>
  <c r="C22" i="5" s="1"/>
  <c r="B21" i="5"/>
  <c r="B20" i="5"/>
  <c r="C20" i="5" s="1"/>
  <c r="D20" i="5" s="1"/>
  <c r="B19" i="5"/>
  <c r="B15" i="5"/>
  <c r="B14" i="5"/>
  <c r="C14" i="5" s="1"/>
  <c r="B13" i="5"/>
  <c r="C13" i="5" s="1"/>
  <c r="B12" i="5"/>
  <c r="C12" i="5" s="1"/>
  <c r="B8" i="5"/>
  <c r="C8" i="5" s="1"/>
  <c r="B7" i="5"/>
  <c r="C7" i="5" s="1"/>
  <c r="B6" i="5"/>
  <c r="C6" i="5" s="1"/>
  <c r="B5" i="5"/>
  <c r="C5" i="5" s="1"/>
  <c r="T78" i="5" l="1"/>
  <c r="D63" i="5"/>
  <c r="H63" i="5" s="1"/>
  <c r="L63" i="5" s="1"/>
  <c r="P63" i="5" s="1"/>
  <c r="D62" i="5"/>
  <c r="H62" i="5" s="1"/>
  <c r="L62" i="5" s="1"/>
  <c r="P62" i="5" s="1"/>
  <c r="D70" i="5"/>
  <c r="H70" i="5" s="1"/>
  <c r="L70" i="5" s="1"/>
  <c r="P70" i="5" s="1"/>
  <c r="D71" i="5"/>
  <c r="H71" i="5" s="1"/>
  <c r="L71" i="5" s="1"/>
  <c r="P71" i="5" s="1"/>
  <c r="D56" i="5"/>
  <c r="H56" i="5" s="1"/>
  <c r="D48" i="5"/>
  <c r="F48" i="5" s="1"/>
  <c r="D45" i="5"/>
  <c r="H45" i="5" s="1"/>
  <c r="L45" i="5" s="1"/>
  <c r="D55" i="5"/>
  <c r="H55" i="5" s="1"/>
  <c r="D47" i="5"/>
  <c r="H47" i="5" s="1"/>
  <c r="F62" i="5"/>
  <c r="F52" i="5"/>
  <c r="H52" i="5"/>
  <c r="F67" i="5"/>
  <c r="F47" i="5"/>
  <c r="C54" i="5"/>
  <c r="D54" i="5" s="1"/>
  <c r="C46" i="5"/>
  <c r="D46" i="5" s="1"/>
  <c r="D51" i="5"/>
  <c r="D60" i="5"/>
  <c r="H60" i="5" s="1"/>
  <c r="L60" i="5" s="1"/>
  <c r="P60" i="5" s="1"/>
  <c r="D64" i="5"/>
  <c r="H64" i="5" s="1"/>
  <c r="L64" i="5" s="1"/>
  <c r="P64" i="5" s="1"/>
  <c r="D68" i="5"/>
  <c r="H68" i="5" s="1"/>
  <c r="L68" i="5" s="1"/>
  <c r="P68" i="5" s="1"/>
  <c r="D72" i="5"/>
  <c r="H72" i="5" s="1"/>
  <c r="L72" i="5" s="1"/>
  <c r="P72" i="5" s="1"/>
  <c r="H53" i="5"/>
  <c r="D44" i="5"/>
  <c r="D49" i="5"/>
  <c r="D61" i="5"/>
  <c r="H61" i="5" s="1"/>
  <c r="L61" i="5" s="1"/>
  <c r="P61" i="5" s="1"/>
  <c r="D65" i="5"/>
  <c r="H65" i="5" s="1"/>
  <c r="L65" i="5" s="1"/>
  <c r="P65" i="5" s="1"/>
  <c r="D69" i="5"/>
  <c r="H69" i="5" s="1"/>
  <c r="L69" i="5" s="1"/>
  <c r="P69" i="5" s="1"/>
  <c r="D50" i="5"/>
  <c r="D66" i="5"/>
  <c r="H66" i="5" s="1"/>
  <c r="L66" i="5" s="1"/>
  <c r="P66" i="5" s="1"/>
  <c r="D34" i="5"/>
  <c r="F34" i="5" s="1"/>
  <c r="C35" i="5"/>
  <c r="D35" i="5" s="1"/>
  <c r="D36" i="5"/>
  <c r="H36" i="5" s="1"/>
  <c r="L36" i="5" s="1"/>
  <c r="P36" i="5" s="1"/>
  <c r="D40" i="5"/>
  <c r="D39" i="5"/>
  <c r="D38" i="5"/>
  <c r="D37" i="5"/>
  <c r="D26" i="5"/>
  <c r="H26" i="5" s="1"/>
  <c r="C29" i="5"/>
  <c r="D29" i="5" s="1"/>
  <c r="H29" i="5" s="1"/>
  <c r="F29" i="5"/>
  <c r="D30" i="5"/>
  <c r="H30" i="5" s="1"/>
  <c r="D28" i="5"/>
  <c r="H28" i="5" s="1"/>
  <c r="L28" i="5" s="1"/>
  <c r="C27" i="5"/>
  <c r="D27" i="5" s="1"/>
  <c r="H27" i="5" s="1"/>
  <c r="L27" i="5" s="1"/>
  <c r="P27" i="5" s="1"/>
  <c r="C19" i="5"/>
  <c r="D19" i="5" s="1"/>
  <c r="C21" i="5"/>
  <c r="D21" i="5" s="1"/>
  <c r="F20" i="5"/>
  <c r="H20" i="5"/>
  <c r="L20" i="5" s="1"/>
  <c r="P20" i="5" s="1"/>
  <c r="D22" i="5"/>
  <c r="D12" i="5"/>
  <c r="D13" i="5"/>
  <c r="D14" i="5"/>
  <c r="C15" i="5"/>
  <c r="D15" i="5" s="1"/>
  <c r="D5" i="5"/>
  <c r="H5" i="5" s="1"/>
  <c r="D8" i="5"/>
  <c r="D7" i="5"/>
  <c r="D6" i="5"/>
  <c r="J5" i="5" l="1"/>
  <c r="L5" i="5"/>
  <c r="F70" i="5"/>
  <c r="F63" i="5"/>
  <c r="J45" i="5"/>
  <c r="H48" i="5"/>
  <c r="J48" i="5" s="1"/>
  <c r="F56" i="5"/>
  <c r="F55" i="5"/>
  <c r="F45" i="5"/>
  <c r="F71" i="5"/>
  <c r="F64" i="5"/>
  <c r="F65" i="5"/>
  <c r="F60" i="5"/>
  <c r="F68" i="5"/>
  <c r="F69" i="5"/>
  <c r="F66" i="5"/>
  <c r="H50" i="5"/>
  <c r="F50" i="5"/>
  <c r="L52" i="5"/>
  <c r="J52" i="5"/>
  <c r="L56" i="5"/>
  <c r="J56" i="5"/>
  <c r="J47" i="5"/>
  <c r="L47" i="5"/>
  <c r="F72" i="5"/>
  <c r="F51" i="5"/>
  <c r="H51" i="5"/>
  <c r="J70" i="5"/>
  <c r="J53" i="5"/>
  <c r="L53" i="5"/>
  <c r="F54" i="5"/>
  <c r="H54" i="5"/>
  <c r="F61" i="5"/>
  <c r="H49" i="5"/>
  <c r="F49" i="5"/>
  <c r="J71" i="5"/>
  <c r="J55" i="5"/>
  <c r="L55" i="5"/>
  <c r="J62" i="5"/>
  <c r="F46" i="5"/>
  <c r="H46" i="5"/>
  <c r="J67" i="5"/>
  <c r="N45" i="5"/>
  <c r="P45" i="5"/>
  <c r="R45" i="5" s="1"/>
  <c r="H44" i="5"/>
  <c r="F44" i="5"/>
  <c r="J63" i="5"/>
  <c r="F36" i="5"/>
  <c r="H34" i="5"/>
  <c r="L34" i="5" s="1"/>
  <c r="P34" i="5" s="1"/>
  <c r="H35" i="5"/>
  <c r="L35" i="5" s="1"/>
  <c r="P35" i="5" s="1"/>
  <c r="F35" i="5"/>
  <c r="H37" i="5"/>
  <c r="L37" i="5" s="1"/>
  <c r="P37" i="5" s="1"/>
  <c r="F37" i="5"/>
  <c r="H38" i="5"/>
  <c r="L38" i="5" s="1"/>
  <c r="P38" i="5" s="1"/>
  <c r="F38" i="5"/>
  <c r="F39" i="5"/>
  <c r="H39" i="5"/>
  <c r="L39" i="5" s="1"/>
  <c r="P39" i="5" s="1"/>
  <c r="F40" i="5"/>
  <c r="H40" i="5"/>
  <c r="L40" i="5" s="1"/>
  <c r="P40" i="5" s="1"/>
  <c r="N28" i="5"/>
  <c r="P28" i="5"/>
  <c r="R28" i="5" s="1"/>
  <c r="J30" i="5"/>
  <c r="L30" i="5"/>
  <c r="P30" i="5" s="1"/>
  <c r="J26" i="5"/>
  <c r="L26" i="5"/>
  <c r="P26" i="5" s="1"/>
  <c r="L29" i="5"/>
  <c r="J29" i="5"/>
  <c r="H21" i="5"/>
  <c r="L21" i="5" s="1"/>
  <c r="P21" i="5" s="1"/>
  <c r="F21" i="5"/>
  <c r="H19" i="5"/>
  <c r="L19" i="5" s="1"/>
  <c r="P19" i="5" s="1"/>
  <c r="F19" i="5"/>
  <c r="F22" i="5"/>
  <c r="H22" i="5"/>
  <c r="L22" i="5" s="1"/>
  <c r="P22" i="5" s="1"/>
  <c r="H15" i="5"/>
  <c r="L15" i="5" s="1"/>
  <c r="F15" i="5"/>
  <c r="H14" i="5"/>
  <c r="L14" i="5" s="1"/>
  <c r="F14" i="5"/>
  <c r="H13" i="5"/>
  <c r="L13" i="5" s="1"/>
  <c r="F13" i="5"/>
  <c r="H12" i="5"/>
  <c r="F12" i="5"/>
  <c r="F5" i="5"/>
  <c r="H7" i="5"/>
  <c r="F7" i="5"/>
  <c r="H8" i="5"/>
  <c r="F8" i="5"/>
  <c r="H6" i="5"/>
  <c r="F6" i="5"/>
  <c r="L48" i="5" l="1"/>
  <c r="N48" i="5" s="1"/>
  <c r="F73" i="5"/>
  <c r="R67" i="5"/>
  <c r="N67" i="5"/>
  <c r="J46" i="5"/>
  <c r="L46" i="5"/>
  <c r="J66" i="5"/>
  <c r="J54" i="5"/>
  <c r="L54" i="5"/>
  <c r="P47" i="5"/>
  <c r="R47" i="5" s="1"/>
  <c r="N47" i="5"/>
  <c r="R71" i="5"/>
  <c r="N71" i="5"/>
  <c r="R63" i="5"/>
  <c r="N63" i="5"/>
  <c r="J49" i="5"/>
  <c r="L49" i="5"/>
  <c r="R70" i="5"/>
  <c r="N70" i="5"/>
  <c r="P56" i="5"/>
  <c r="R56" i="5" s="1"/>
  <c r="N56" i="5"/>
  <c r="J65" i="5"/>
  <c r="J72" i="5"/>
  <c r="J60" i="5"/>
  <c r="F57" i="5"/>
  <c r="L51" i="5"/>
  <c r="J51" i="5"/>
  <c r="P55" i="5"/>
  <c r="R55" i="5" s="1"/>
  <c r="N55" i="5"/>
  <c r="J68" i="5"/>
  <c r="N53" i="5"/>
  <c r="P53" i="5"/>
  <c r="R53" i="5" s="1"/>
  <c r="J50" i="5"/>
  <c r="L50" i="5"/>
  <c r="J44" i="5"/>
  <c r="L44" i="5"/>
  <c r="R62" i="5"/>
  <c r="N62" i="5"/>
  <c r="J61" i="5"/>
  <c r="N52" i="5"/>
  <c r="P52" i="5"/>
  <c r="R52" i="5" s="1"/>
  <c r="J69" i="5"/>
  <c r="J64" i="5"/>
  <c r="J34" i="5"/>
  <c r="F41" i="5"/>
  <c r="N29" i="5"/>
  <c r="P29" i="5"/>
  <c r="R29" i="5" s="1"/>
  <c r="F23" i="5"/>
  <c r="F16" i="5"/>
  <c r="L12" i="5"/>
  <c r="J12" i="5"/>
  <c r="F9" i="5"/>
  <c r="P48" i="5" l="1"/>
  <c r="R48" i="5" s="1"/>
  <c r="J73" i="5"/>
  <c r="P51" i="5"/>
  <c r="R51" i="5" s="1"/>
  <c r="N51" i="5"/>
  <c r="P46" i="5"/>
  <c r="R46" i="5" s="1"/>
  <c r="N46" i="5"/>
  <c r="N64" i="5"/>
  <c r="R64" i="5"/>
  <c r="N49" i="5"/>
  <c r="P49" i="5"/>
  <c r="R49" i="5" s="1"/>
  <c r="P54" i="5"/>
  <c r="R54" i="5" s="1"/>
  <c r="N54" i="5"/>
  <c r="N50" i="5"/>
  <c r="P50" i="5"/>
  <c r="R50" i="5" s="1"/>
  <c r="R66" i="5"/>
  <c r="N66" i="5"/>
  <c r="N68" i="5"/>
  <c r="R68" i="5"/>
  <c r="N44" i="5"/>
  <c r="P44" i="5"/>
  <c r="R44" i="5" s="1"/>
  <c r="N72" i="5"/>
  <c r="R72" i="5"/>
  <c r="R61" i="5"/>
  <c r="N61" i="5"/>
  <c r="N60" i="5"/>
  <c r="R60" i="5"/>
  <c r="R69" i="5"/>
  <c r="N69" i="5"/>
  <c r="J57" i="5"/>
  <c r="R65" i="5"/>
  <c r="N65" i="5"/>
  <c r="T53" i="7"/>
  <c r="Q53" i="7"/>
  <c r="N53" i="7"/>
  <c r="K53" i="7"/>
  <c r="H53" i="7"/>
  <c r="E53" i="7"/>
  <c r="B53" i="7"/>
  <c r="T36" i="7"/>
  <c r="Q36" i="7"/>
  <c r="N36" i="7"/>
  <c r="K36" i="7"/>
  <c r="H36" i="7"/>
  <c r="E36" i="7"/>
  <c r="B36" i="7"/>
  <c r="T19" i="7"/>
  <c r="Q19" i="7"/>
  <c r="N19" i="7"/>
  <c r="K19" i="7"/>
  <c r="H19" i="7"/>
  <c r="E19" i="7"/>
  <c r="D5" i="7"/>
  <c r="B19" i="7" s="1"/>
  <c r="R40" i="5"/>
  <c r="R39" i="5"/>
  <c r="R38" i="5"/>
  <c r="R37" i="5"/>
  <c r="R36" i="5"/>
  <c r="R35" i="5"/>
  <c r="R34" i="5"/>
  <c r="R30" i="5"/>
  <c r="R27" i="5"/>
  <c r="R26" i="5"/>
  <c r="R22" i="5"/>
  <c r="R21" i="5"/>
  <c r="R20" i="5"/>
  <c r="R19" i="5"/>
  <c r="N40" i="5"/>
  <c r="N39" i="5"/>
  <c r="N38" i="5"/>
  <c r="N37" i="5"/>
  <c r="N36" i="5"/>
  <c r="N35" i="5"/>
  <c r="N34" i="5"/>
  <c r="N30" i="5"/>
  <c r="N27" i="5"/>
  <c r="N26" i="5"/>
  <c r="N22" i="5"/>
  <c r="N21" i="5"/>
  <c r="N20" i="5"/>
  <c r="N19" i="5"/>
  <c r="N15" i="5"/>
  <c r="N14" i="5"/>
  <c r="N13" i="5"/>
  <c r="N12" i="5"/>
  <c r="J40" i="5"/>
  <c r="J39" i="5"/>
  <c r="J38" i="5"/>
  <c r="J37" i="5"/>
  <c r="J36" i="5"/>
  <c r="J35" i="5"/>
  <c r="J28" i="5"/>
  <c r="J27" i="5"/>
  <c r="J22" i="5"/>
  <c r="J21" i="5"/>
  <c r="J20" i="5"/>
  <c r="J19" i="5"/>
  <c r="J15" i="5"/>
  <c r="J14" i="5"/>
  <c r="J13" i="5"/>
  <c r="J8" i="5"/>
  <c r="L8" i="5" s="1"/>
  <c r="N8" i="5" s="1"/>
  <c r="J7" i="5"/>
  <c r="L7" i="5" s="1"/>
  <c r="N7" i="5" s="1"/>
  <c r="J6" i="5"/>
  <c r="L6" i="5" s="1"/>
  <c r="N6" i="5" s="1"/>
  <c r="N73" i="5" l="1"/>
  <c r="R73" i="5"/>
  <c r="R57" i="5"/>
  <c r="N57" i="5"/>
  <c r="R41" i="5"/>
  <c r="N41" i="5"/>
  <c r="J41" i="5"/>
  <c r="R31" i="5"/>
  <c r="N31" i="5"/>
  <c r="J31" i="5"/>
  <c r="R23" i="5"/>
  <c r="N16" i="5"/>
  <c r="J23" i="5"/>
  <c r="N23" i="5"/>
  <c r="J16" i="5"/>
  <c r="N5" i="5"/>
  <c r="N9" i="5" s="1"/>
  <c r="J9" i="5"/>
  <c r="T9" i="5" l="1"/>
  <c r="T73" i="5"/>
  <c r="T57" i="5"/>
  <c r="T16" i="5"/>
  <c r="T41" i="5"/>
  <c r="T23" i="5"/>
  <c r="F30" i="5" l="1"/>
  <c r="F28" i="5"/>
  <c r="F27" i="5"/>
  <c r="F26" i="5"/>
  <c r="F31" i="5" l="1"/>
  <c r="T31" i="5" s="1"/>
  <c r="T80" i="5" s="1"/>
</calcChain>
</file>

<file path=xl/sharedStrings.xml><?xml version="1.0" encoding="utf-8"?>
<sst xmlns="http://schemas.openxmlformats.org/spreadsheetml/2006/main" count="611" uniqueCount="138">
  <si>
    <t>Toutes les lignes de prix (non grisées) sont à renseigner impérativement sous peine d'exclusion y compris pour une valeur nulle (indiquer 0 si le montant est nul)</t>
  </si>
  <si>
    <t>Estimation du coût des travaux 
≤ 50 000 € H.T</t>
  </si>
  <si>
    <t>50 000 € H.T &lt; Estimation du coût des travaux ≤ 100 000 € H.T</t>
  </si>
  <si>
    <t>100 000 € H.T 
&lt; Estimation du coût des travaux ≤ 200 000 € H.T</t>
  </si>
  <si>
    <t>200 000 € H.T
&lt; Estimation du coût des travaux ≤ 500 000 € H.T</t>
  </si>
  <si>
    <t>500 000  € H.T
&lt; Estimation du coût des travaux ≤  
1 M € H.T</t>
  </si>
  <si>
    <t>1 000 000  € H.T
&lt; Estimation du coût des travaux ≤  
3 M € H.T</t>
  </si>
  <si>
    <t>Mission L + S</t>
  </si>
  <si>
    <t>Mission P1</t>
  </si>
  <si>
    <t>Mission F</t>
  </si>
  <si>
    <t>Mission Ph</t>
  </si>
  <si>
    <t>Mission Th</t>
  </si>
  <si>
    <t>Mission Hand</t>
  </si>
  <si>
    <t>Mission Brd</t>
  </si>
  <si>
    <t>Mission LE</t>
  </si>
  <si>
    <t xml:space="preserve">Mission Av </t>
  </si>
  <si>
    <t>Mission GTB</t>
  </si>
  <si>
    <t>Mission ENV</t>
  </si>
  <si>
    <t>Mission HYS</t>
  </si>
  <si>
    <t>2 Mois</t>
  </si>
  <si>
    <t>3 Mois</t>
  </si>
  <si>
    <t>8 Mois</t>
  </si>
  <si>
    <t>10 Mois</t>
  </si>
  <si>
    <t>Pourcentage de minoration ou de majoration par mois d'écart</t>
  </si>
  <si>
    <t>Regroupement de 3 à 5</t>
  </si>
  <si>
    <t>Regroupement de 6 à 8</t>
  </si>
  <si>
    <t>Plus de 8</t>
  </si>
  <si>
    <t>Ingénieur</t>
  </si>
  <si>
    <t>Technicien</t>
  </si>
  <si>
    <t>Prix en €HT</t>
  </si>
  <si>
    <t>Quantité</t>
  </si>
  <si>
    <t>Sous-total 1</t>
  </si>
  <si>
    <t>Sous-total 2</t>
  </si>
  <si>
    <t>Sous-total 3</t>
  </si>
  <si>
    <t>Sous-total 4</t>
  </si>
  <si>
    <t>Sous-total 5</t>
  </si>
  <si>
    <t>Sous-total 6</t>
  </si>
  <si>
    <t>Sous-total 7</t>
  </si>
  <si>
    <t>Mission CO</t>
  </si>
  <si>
    <t>Luminy Ile</t>
  </si>
  <si>
    <t>Anse de la Réserve</t>
  </si>
  <si>
    <t>Salon Gimon</t>
  </si>
  <si>
    <t xml:space="preserve">Quid des systemes de clim? Gaz correspond-til aux fluide sfrigo? </t>
  </si>
  <si>
    <t>Palais
de la Bourse</t>
  </si>
  <si>
    <t xml:space="preserve">Agence Aix
ESPACE FORBIN </t>
  </si>
  <si>
    <t>Aix Mazarine</t>
  </si>
  <si>
    <t>Agence Aix
Gambetta</t>
  </si>
  <si>
    <t>Immeuble
Fortia</t>
  </si>
  <si>
    <t>Anjoly
centre de vie</t>
  </si>
  <si>
    <t>Athelia II</t>
  </si>
  <si>
    <t>Immeuble
Beauvau</t>
  </si>
  <si>
    <t>Immeuble
De Gaulle</t>
  </si>
  <si>
    <t>Grand Pré
Bureaux</t>
  </si>
  <si>
    <t>Grand Pré
Bastide</t>
  </si>
  <si>
    <t>Groupe Ecole Pratique
Castellane</t>
  </si>
  <si>
    <t>Groupe Ecole Pratique Vaufrèges</t>
  </si>
  <si>
    <t>Agence
Martigues-Fos</t>
  </si>
  <si>
    <t>Agence
Aubagne-La Ciotat</t>
  </si>
  <si>
    <t>Grand Pré Logements</t>
  </si>
  <si>
    <t>CMCI</t>
  </si>
  <si>
    <t>Sainte-Victoire</t>
  </si>
  <si>
    <t>1. Electricité</t>
  </si>
  <si>
    <t>2. Risques incendie et panique</t>
  </si>
  <si>
    <r>
      <t xml:space="preserve">Périmètre des vérifications à réaliser
</t>
    </r>
    <r>
      <rPr>
        <i/>
        <sz val="10"/>
        <color theme="0"/>
        <rFont val="Arial"/>
        <family val="2"/>
      </rPr>
      <t>(Cf article 11.4.1 CCTP)</t>
    </r>
  </si>
  <si>
    <t>Prix d'une intervention en euros HT</t>
  </si>
  <si>
    <t>PU en
€HT</t>
  </si>
  <si>
    <t xml:space="preserve">Qté </t>
  </si>
  <si>
    <t>Montant</t>
  </si>
  <si>
    <t>MONTANT TOTAL PAR SITE EN €HT</t>
  </si>
  <si>
    <t>4 Mois</t>
  </si>
  <si>
    <t xml:space="preserve">5 Mois </t>
  </si>
  <si>
    <t>12 Mois</t>
  </si>
  <si>
    <t>Coûts Unitaires en €HT</t>
  </si>
  <si>
    <r>
      <t xml:space="preserve">&gt; 3 M </t>
    </r>
    <r>
      <rPr>
        <sz val="10"/>
        <color theme="1"/>
        <rFont val="Calibri"/>
        <family val="2"/>
      </rPr>
      <t>€ H.T</t>
    </r>
  </si>
  <si>
    <t>COUTS DES MISSIONS PAR MONTANT DE TRAVAUX</t>
  </si>
  <si>
    <t>Types de missions</t>
  </si>
  <si>
    <t>VARIATION DE LA REMUNERATION SELON LA DUREE DU CHANTIER</t>
  </si>
  <si>
    <t>Durée  de Base du chantier</t>
  </si>
  <si>
    <t>REMISE SUR LA REMUNERATION SELON LE CUMUL DES MISSIONS</t>
  </si>
  <si>
    <t>RAPPORT Q18 OU MISSION ACCESSIBILITE OU AVIS</t>
  </si>
  <si>
    <t>Ingénieur
Prix en €HT</t>
  </si>
  <si>
    <t>Technicien
Prix en €HT</t>
  </si>
  <si>
    <t>Demi journée</t>
  </si>
  <si>
    <t>Journée</t>
  </si>
  <si>
    <r>
      <t xml:space="preserve">Estimation du coût des travaux ≤ 50 000 </t>
    </r>
    <r>
      <rPr>
        <b/>
        <sz val="10"/>
        <color theme="1"/>
        <rFont val="Calibri"/>
        <family val="2"/>
      </rPr>
      <t xml:space="preserve">€ H.T - Durée des travaux 2 mois </t>
    </r>
  </si>
  <si>
    <t>Remise
Regpt de 3 à 5</t>
  </si>
  <si>
    <t>PU en €HT
remisé</t>
  </si>
  <si>
    <t>PU en €HT
majoré</t>
  </si>
  <si>
    <t xml:space="preserve"> Avec 2 mois de retard</t>
  </si>
  <si>
    <t>Type de mission</t>
  </si>
  <si>
    <t>PU
en €HT</t>
  </si>
  <si>
    <t>Montant
en €H.T</t>
  </si>
  <si>
    <t>Scénario 1 Montant en €HT</t>
  </si>
  <si>
    <r>
      <t>50 000 € H.T &lt; Estimation du coût des travaux ≤ 100 000 € H.T</t>
    </r>
    <r>
      <rPr>
        <b/>
        <sz val="10"/>
        <color theme="1"/>
        <rFont val="Calibri"/>
        <family val="2"/>
      </rPr>
      <t xml:space="preserve"> - Durée des travaux 3 mois </t>
    </r>
  </si>
  <si>
    <t xml:space="preserve"> Avec 1 mois de retard</t>
  </si>
  <si>
    <t>Avec 2 mois de retard</t>
  </si>
  <si>
    <t>Scénario 2 Montant en €HT</t>
  </si>
  <si>
    <t>Avec 3 mois de retard</t>
  </si>
  <si>
    <t>Scénario 3 Montant en €HT</t>
  </si>
  <si>
    <r>
      <t>100 000 € H.T &lt; Estimation du coût des travaux ≤ 200 000 € H.T</t>
    </r>
    <r>
      <rPr>
        <b/>
        <sz val="10"/>
        <color theme="1"/>
        <rFont val="Calibri"/>
        <family val="2"/>
      </rPr>
      <t xml:space="preserve"> - Durée des travaux 5 Mois</t>
    </r>
  </si>
  <si>
    <r>
      <t>200 000 € H.T &lt; Estimation du coût des travaux ≤ 500 000 € H.T</t>
    </r>
    <r>
      <rPr>
        <b/>
        <sz val="10"/>
        <color theme="1"/>
        <rFont val="Calibri"/>
        <family val="2"/>
      </rPr>
      <t>- Durée des travaux 5 Mois</t>
    </r>
  </si>
  <si>
    <t>Scénario 4 Montant en €HT</t>
  </si>
  <si>
    <r>
      <t xml:space="preserve">500 000  € H.T&lt; Estimation du coût des travaux ≤  1 M </t>
    </r>
    <r>
      <rPr>
        <b/>
        <sz val="10"/>
        <color theme="1"/>
        <rFont val="Calibri"/>
        <family val="2"/>
      </rPr>
      <t>€ H.T - Durée des travaux 8 Mois</t>
    </r>
  </si>
  <si>
    <t>Avec 4 mois de retard</t>
  </si>
  <si>
    <t>Scénario 5 Montant en €HT</t>
  </si>
  <si>
    <r>
      <t xml:space="preserve">1 M  € H.T&lt; Estimation du coût des travaux ≤  3 M </t>
    </r>
    <r>
      <rPr>
        <b/>
        <sz val="10"/>
        <color theme="1"/>
        <rFont val="Calibri"/>
        <family val="2"/>
      </rPr>
      <t>€ H.T - Durée des travaux 14 Mois</t>
    </r>
  </si>
  <si>
    <r>
      <t xml:space="preserve"> Estimation du coût des travaux &gt; 3 M € H.T</t>
    </r>
    <r>
      <rPr>
        <b/>
        <sz val="10"/>
        <color theme="1"/>
        <rFont val="Calibri"/>
        <family val="2"/>
      </rPr>
      <t xml:space="preserve"> - Durée des travaux 14 Mois</t>
    </r>
  </si>
  <si>
    <t>Scénario 6 Montant en €HT</t>
  </si>
  <si>
    <t>Scénario 7 Montant en €HT</t>
  </si>
  <si>
    <t>Rapport Q18 ou Levée de réserves ou Mission accessibilité ou Avis</t>
  </si>
  <si>
    <t>Rapport Q18 Montant en €HT</t>
  </si>
  <si>
    <t>Remise
Regpt de 6 à 8</t>
  </si>
  <si>
    <t>Remise
Regpt plus 8</t>
  </si>
  <si>
    <t>Estimation du coût
des travaux 
≤ 50 000 € H.T</t>
  </si>
  <si>
    <t>50 000 € H.T &lt; Estimation du coût des travaux
≤ 100 000 € H.T</t>
  </si>
  <si>
    <r>
      <rPr>
        <sz val="10"/>
        <rFont val="Calibri"/>
        <family val="2"/>
        <scheme val="minor"/>
      </rPr>
      <t xml:space="preserve">&gt; 3 M </t>
    </r>
    <r>
      <rPr>
        <b/>
        <sz val="10"/>
        <rFont val="Calibri"/>
        <family val="2"/>
      </rPr>
      <t>€ H.T</t>
    </r>
  </si>
  <si>
    <t>3. SSI triennale : inclus accessoires/asservissements</t>
  </si>
  <si>
    <t>4. Chaudières - efficacité énergétique &gt; 400kW</t>
  </si>
  <si>
    <t>5. Grue Auxiliaire de chargement</t>
  </si>
  <si>
    <t>6. Etanchéïté réseau gaz</t>
  </si>
  <si>
    <t>7. Chaudières - visites à l’arrêt</t>
  </si>
  <si>
    <t>8. SSI annuelle</t>
  </si>
  <si>
    <t>9. Diagnostic conformité ERP</t>
  </si>
  <si>
    <t>10. Nacelle 8m de haut</t>
  </si>
  <si>
    <t>11. Ascenseurs</t>
  </si>
  <si>
    <t>12. Ligne de vie, points d'ancrage et protection en toiture</t>
  </si>
  <si>
    <t>13. Plate-forme élévatrice</t>
  </si>
  <si>
    <t>14. Thermographie</t>
  </si>
  <si>
    <t>10. Nacelle jusqu'à 8m de haut</t>
  </si>
  <si>
    <t>Nbre Visites</t>
  </si>
  <si>
    <t>Visites
Suppl.</t>
  </si>
  <si>
    <t>Le montant total des scénarii est utilisé pour comparer les offres et il n'est en aucun cas une estimation des besoins</t>
  </si>
  <si>
    <t>Montant total en €HT des scénarii</t>
  </si>
  <si>
    <t>Marché N° 25-M-S3Y-040 - Contrôles réglementaires, diagnostics techniques et immobiliers
Lot 1 - Vérifications périodiques et contrôles techniques
Scénarii des besoins - Missions contrôles techniques</t>
  </si>
  <si>
    <t>Marché N° 25-M-S3Y-040 - Contrôles réglementaires et diagnostics techniques et immobiliers
Lot 1 - Vérifications périodiques et contrôles techniques
Bordereau des Prix Unitaires</t>
  </si>
  <si>
    <t>Marché N° 25-M-S3Y-040 - Contrôles réglementaires, diagnostics techniques et immobiliers
Lot 1 - Vérifications périodiques et contrôles techniques
Détail Quantité Estimatif - 2 ans</t>
  </si>
  <si>
    <t>Marché N° 25-M-S3Y-040 - Contrôles réglementaires, diagnostics techniques et immobiliers
Lot 1 - Vérifications périodiques et contrôles techniques
Bordereau des Prix Unitaires</t>
  </si>
  <si>
    <t>Nom du soumissionnaire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</si>
</sst>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i/>
      <sz val="10"/>
      <color theme="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theme="0" tint="-0.249977111117893"/>
      <name val="Calibri"/>
      <family val="2"/>
      <scheme val="minor"/>
    </font>
    <font>
      <b/>
      <sz val="10"/>
      <color theme="1"/>
      <name val="Calibri"/>
      <family val="2"/>
    </font>
    <font>
      <b/>
      <sz val="14"/>
      <color theme="0"/>
      <name val="Arial"/>
      <family val="2"/>
    </font>
    <font>
      <b/>
      <sz val="20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0" tint="-0.249977111117893"/>
      <name val="Calibri"/>
      <family val="2"/>
      <scheme val="minor"/>
    </font>
    <font>
      <b/>
      <sz val="12"/>
      <color theme="0"/>
      <name val="Arial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36CA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theme="0" tint="-0.14996795556505021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 diagonalUp="1"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 style="thin">
        <color rgb="FF7030A0"/>
      </diagonal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 diagonalUp="1">
      <left/>
      <right style="thin">
        <color rgb="FF7030A0"/>
      </right>
      <top style="thin">
        <color rgb="FF7030A0"/>
      </top>
      <bottom style="thin">
        <color rgb="FF7030A0"/>
      </bottom>
      <diagonal style="thin">
        <color rgb="FF7030A0"/>
      </diagonal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164" fontId="8" fillId="0" borderId="38" xfId="0" applyNumberFormat="1" applyFont="1" applyBorder="1" applyAlignment="1" applyProtection="1">
      <alignment vertical="center" wrapText="1"/>
      <protection locked="0"/>
    </xf>
    <xf numFmtId="164" fontId="8" fillId="0" borderId="37" xfId="0" applyNumberFormat="1" applyFont="1" applyBorder="1" applyAlignment="1" applyProtection="1">
      <alignment vertical="center" wrapText="1"/>
      <protection locked="0"/>
    </xf>
    <xf numFmtId="164" fontId="8" fillId="0" borderId="39" xfId="0" applyNumberFormat="1" applyFont="1" applyBorder="1" applyAlignment="1" applyProtection="1">
      <alignment vertical="center" wrapText="1"/>
      <protection locked="0"/>
    </xf>
    <xf numFmtId="164" fontId="8" fillId="0" borderId="35" xfId="0" applyNumberFormat="1" applyFont="1" applyBorder="1" applyAlignment="1" applyProtection="1">
      <alignment vertical="center" wrapText="1"/>
      <protection locked="0"/>
    </xf>
    <xf numFmtId="10" fontId="0" fillId="0" borderId="35" xfId="0" applyNumberFormat="1" applyBorder="1" applyAlignment="1" applyProtection="1">
      <alignment horizontal="center" vertical="center" wrapText="1"/>
      <protection locked="0"/>
    </xf>
    <xf numFmtId="10" fontId="0" fillId="0" borderId="35" xfId="0" applyNumberFormat="1" applyBorder="1" applyAlignment="1" applyProtection="1">
      <alignment horizontal="center" vertical="center"/>
      <protection locked="0"/>
    </xf>
    <xf numFmtId="164" fontId="4" fillId="0" borderId="35" xfId="0" applyNumberFormat="1" applyFont="1" applyBorder="1" applyAlignment="1" applyProtection="1">
      <alignment vertical="center"/>
      <protection locked="0"/>
    </xf>
    <xf numFmtId="164" fontId="4" fillId="0" borderId="35" xfId="0" applyNumberFormat="1" applyFont="1" applyBorder="1" applyAlignment="1" applyProtection="1">
      <alignment horizontal="center" vertical="center"/>
      <protection locked="0"/>
    </xf>
    <xf numFmtId="164" fontId="4" fillId="0" borderId="47" xfId="0" applyNumberFormat="1" applyFont="1" applyBorder="1" applyAlignment="1" applyProtection="1">
      <alignment horizontal="right" vertical="center"/>
      <protection locked="0"/>
    </xf>
    <xf numFmtId="0" fontId="13" fillId="0" borderId="4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31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2" borderId="31" xfId="0" applyFont="1" applyFill="1" applyBorder="1" applyAlignment="1">
      <alignment vertical="center"/>
    </xf>
    <xf numFmtId="164" fontId="8" fillId="0" borderId="38" xfId="0" applyNumberFormat="1" applyFont="1" applyBorder="1" applyAlignment="1">
      <alignment vertical="center" wrapText="1"/>
    </xf>
    <xf numFmtId="0" fontId="8" fillId="0" borderId="0" xfId="0" applyFont="1" applyAlignment="1">
      <alignment vertical="center"/>
    </xf>
    <xf numFmtId="164" fontId="10" fillId="4" borderId="36" xfId="0" applyNumberFormat="1" applyFont="1" applyFill="1" applyBorder="1" applyAlignment="1">
      <alignment horizontal="center" vertical="center"/>
    </xf>
    <xf numFmtId="164" fontId="10" fillId="4" borderId="4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8" fillId="0" borderId="0" xfId="0" applyNumberFormat="1" applyFont="1" applyAlignment="1">
      <alignment vertical="center" wrapText="1"/>
    </xf>
    <xf numFmtId="10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10" fontId="4" fillId="0" borderId="0" xfId="0" applyNumberFormat="1" applyFont="1" applyAlignment="1">
      <alignment vertical="center"/>
    </xf>
    <xf numFmtId="164" fontId="14" fillId="2" borderId="34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4" fontId="16" fillId="0" borderId="38" xfId="0" applyNumberFormat="1" applyFont="1" applyBorder="1" applyAlignment="1">
      <alignment vertical="center" wrapText="1"/>
    </xf>
    <xf numFmtId="3" fontId="16" fillId="0" borderId="38" xfId="0" applyNumberFormat="1" applyFont="1" applyBorder="1" applyAlignment="1">
      <alignment horizontal="center" vertical="center" wrapText="1"/>
    </xf>
    <xf numFmtId="164" fontId="17" fillId="4" borderId="40" xfId="0" applyNumberFormat="1" applyFont="1" applyFill="1" applyBorder="1" applyAlignment="1">
      <alignment horizontal="center" vertical="center"/>
    </xf>
    <xf numFmtId="164" fontId="10" fillId="4" borderId="35" xfId="0" applyNumberFormat="1" applyFont="1" applyFill="1" applyBorder="1" applyAlignment="1">
      <alignment horizontal="center" vertical="center"/>
    </xf>
    <xf numFmtId="0" fontId="18" fillId="2" borderId="3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4" fillId="0" borderId="35" xfId="0" applyFont="1" applyBorder="1" applyAlignment="1">
      <alignment horizontal="left" vertical="center" wrapText="1" indent="1"/>
    </xf>
    <xf numFmtId="0" fontId="4" fillId="0" borderId="35" xfId="0" applyFont="1" applyBorder="1" applyAlignment="1">
      <alignment horizontal="left" vertical="center" indent="1"/>
    </xf>
    <xf numFmtId="0" fontId="4" fillId="0" borderId="0" xfId="0" applyFont="1"/>
    <xf numFmtId="164" fontId="4" fillId="0" borderId="0" xfId="0" applyNumberFormat="1" applyFont="1"/>
    <xf numFmtId="0" fontId="4" fillId="3" borderId="18" xfId="0" applyFont="1" applyFill="1" applyBorder="1" applyAlignment="1">
      <alignment horizontal="center" vertical="center"/>
    </xf>
    <xf numFmtId="164" fontId="4" fillId="3" borderId="23" xfId="0" applyNumberFormat="1" applyFont="1" applyFill="1" applyBorder="1" applyAlignment="1">
      <alignment horizontal="center" vertical="center" wrapText="1"/>
    </xf>
    <xf numFmtId="164" fontId="4" fillId="3" borderId="24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indent="1"/>
    </xf>
    <xf numFmtId="164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right" vertical="center"/>
    </xf>
    <xf numFmtId="0" fontId="4" fillId="0" borderId="2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164" fontId="4" fillId="0" borderId="12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/>
    </xf>
    <xf numFmtId="164" fontId="3" fillId="3" borderId="24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46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 wrapText="1"/>
    </xf>
    <xf numFmtId="164" fontId="3" fillId="0" borderId="24" xfId="0" applyNumberFormat="1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indent="1"/>
    </xf>
    <xf numFmtId="164" fontId="4" fillId="0" borderId="29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4" fontId="4" fillId="3" borderId="47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47" xfId="0" applyFont="1" applyBorder="1" applyAlignment="1">
      <alignment horizontal="left" vertical="center" indent="1"/>
    </xf>
    <xf numFmtId="164" fontId="4" fillId="0" borderId="47" xfId="0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3" fillId="0" borderId="41" xfId="0" applyFont="1" applyBorder="1" applyAlignment="1">
      <alignment horizontal="center" vertical="center" wrapText="1"/>
    </xf>
    <xf numFmtId="164" fontId="12" fillId="2" borderId="34" xfId="0" applyNumberFormat="1" applyFont="1" applyFill="1" applyBorder="1" applyAlignment="1">
      <alignment horizontal="center" vertical="center" wrapText="1"/>
    </xf>
    <xf numFmtId="164" fontId="12" fillId="2" borderId="31" xfId="0" applyNumberFormat="1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/>
    </xf>
    <xf numFmtId="164" fontId="5" fillId="0" borderId="44" xfId="0" applyNumberFormat="1" applyFont="1" applyBorder="1" applyAlignment="1">
      <alignment horizontal="center" vertical="center" wrapText="1"/>
    </xf>
    <xf numFmtId="164" fontId="5" fillId="0" borderId="45" xfId="0" applyNumberFormat="1" applyFont="1" applyBorder="1" applyAlignment="1">
      <alignment horizontal="center" vertical="center" wrapText="1"/>
    </xf>
    <xf numFmtId="164" fontId="5" fillId="0" borderId="39" xfId="0" applyNumberFormat="1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4" fillId="3" borderId="48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0" borderId="33" xfId="0" applyFont="1" applyBorder="1" applyAlignment="1" applyProtection="1">
      <alignment horizontal="left" vertical="center" wrapText="1"/>
      <protection locked="0"/>
    </xf>
    <xf numFmtId="0" fontId="23" fillId="0" borderId="33" xfId="0" applyFont="1" applyBorder="1" applyAlignment="1">
      <alignment horizontal="left" vertical="center" wrapText="1"/>
    </xf>
    <xf numFmtId="0" fontId="23" fillId="0" borderId="49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center" vertical="center"/>
    </xf>
    <xf numFmtId="0" fontId="4" fillId="0" borderId="50" xfId="0" applyNumberFormat="1" applyFont="1" applyBorder="1" applyAlignment="1">
      <alignment horizontal="left" vertical="center"/>
    </xf>
  </cellXfs>
  <cellStyles count="2">
    <cellStyle name="Normal" xfId="0" builtinId="0"/>
    <cellStyle name="Normal 2" xfId="1" xr:uid="{9B7130EF-CD4E-437B-A00D-11E8C457881B}"/>
  </cellStyles>
  <dxfs count="0"/>
  <tableStyles count="0" defaultTableStyle="TableStyleMedium2" defaultPivotStyle="PivotStyleLight16"/>
  <colors>
    <mruColors>
      <color rgb="FF036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2798685</xdr:colOff>
      <xdr:row>0</xdr:row>
      <xdr:rowOff>638881</xdr:rowOff>
    </xdr:to>
    <xdr:pic>
      <xdr:nvPicPr>
        <xdr:cNvPr id="2" name="image1.png" descr="Une image contenant texte  Description générée automatiquement">
          <a:extLst>
            <a:ext uri="{FF2B5EF4-FFF2-40B4-BE49-F238E27FC236}">
              <a16:creationId xmlns:a16="http://schemas.microsoft.com/office/drawing/2014/main" id="{B046751A-7E78-402D-8226-1F9753255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798685" cy="6420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2798685</xdr:colOff>
      <xdr:row>0</xdr:row>
      <xdr:rowOff>638881</xdr:rowOff>
    </xdr:to>
    <xdr:pic>
      <xdr:nvPicPr>
        <xdr:cNvPr id="2" name="image1.png" descr="Une image contenant texte  Description générée automatiquement">
          <a:extLst>
            <a:ext uri="{FF2B5EF4-FFF2-40B4-BE49-F238E27FC236}">
              <a16:creationId xmlns:a16="http://schemas.microsoft.com/office/drawing/2014/main" id="{3C86D516-078B-472C-B07E-56042673E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798685" cy="6388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1075951</xdr:colOff>
      <xdr:row>0</xdr:row>
      <xdr:rowOff>635000</xdr:rowOff>
    </xdr:to>
    <xdr:pic>
      <xdr:nvPicPr>
        <xdr:cNvPr id="2" name="image1.png" descr="Une image contenant texte  Description générée automatiquement">
          <a:extLst>
            <a:ext uri="{FF2B5EF4-FFF2-40B4-BE49-F238E27FC236}">
              <a16:creationId xmlns:a16="http://schemas.microsoft.com/office/drawing/2014/main" id="{1A3AB8AE-A2DB-408D-83CD-7052D67DC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809501" cy="6413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63500</xdr:rowOff>
    </xdr:from>
    <xdr:to>
      <xdr:col>2</xdr:col>
      <xdr:colOff>561601</xdr:colOff>
      <xdr:row>0</xdr:row>
      <xdr:rowOff>704850</xdr:rowOff>
    </xdr:to>
    <xdr:pic>
      <xdr:nvPicPr>
        <xdr:cNvPr id="2" name="image1.png" descr="Une image contenant texte  Description générée automatiquement">
          <a:extLst>
            <a:ext uri="{FF2B5EF4-FFF2-40B4-BE49-F238E27FC236}">
              <a16:creationId xmlns:a16="http://schemas.microsoft.com/office/drawing/2014/main" id="{C7958B3F-46F1-4648-8500-5A212E7F7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63500"/>
          <a:ext cx="2809501" cy="641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A8495-6DBC-4CFD-AE48-E6835E6BD418}">
  <sheetPr>
    <tabColor rgb="FF0070C0"/>
    <pageSetUpPr fitToPage="1"/>
  </sheetPr>
  <dimension ref="A1:AJ20"/>
  <sheetViews>
    <sheetView tabSelected="1" zoomScaleNormal="100" workbookViewId="0">
      <selection activeCell="B2" sqref="B2:J2"/>
    </sheetView>
  </sheetViews>
  <sheetFormatPr baseColWidth="10" defaultColWidth="10.81640625" defaultRowHeight="13" x14ac:dyDescent="0.35"/>
  <cols>
    <col min="1" max="1" width="51.54296875" style="12" customWidth="1"/>
    <col min="2" max="16" width="10.54296875" style="25" customWidth="1"/>
    <col min="17" max="17" width="10.54296875" style="26" customWidth="1"/>
    <col min="18" max="19" width="10.54296875" style="25" customWidth="1"/>
    <col min="20" max="20" width="10.54296875" style="26" customWidth="1"/>
    <col min="21" max="21" width="11.81640625" style="25" customWidth="1"/>
    <col min="22" max="22" width="10.54296875" style="25" customWidth="1"/>
    <col min="23" max="23" width="11.453125" style="26"/>
    <col min="24" max="24" width="6.7265625" style="25" bestFit="1" customWidth="1"/>
    <col min="25" max="25" width="10.7265625" style="25" customWidth="1"/>
    <col min="26" max="26" width="12.453125" style="26" customWidth="1"/>
    <col min="27" max="27" width="7.26953125" style="12" bestFit="1" customWidth="1"/>
    <col min="28" max="28" width="11.453125" style="25"/>
    <col min="29" max="29" width="11.453125" style="26"/>
    <col min="30" max="30" width="6.7265625" style="25" bestFit="1" customWidth="1"/>
    <col min="31" max="31" width="5" style="25" bestFit="1" customWidth="1"/>
    <col min="32" max="32" width="10.81640625" style="26"/>
    <col min="33" max="33" width="6.7265625" style="25" bestFit="1" customWidth="1"/>
    <col min="34" max="34" width="10.7265625" style="25" customWidth="1"/>
    <col min="35" max="35" width="12.453125" style="26" customWidth="1"/>
    <col min="36" max="36" width="7.26953125" style="12" bestFit="1" customWidth="1"/>
    <col min="37" max="16384" width="10.81640625" style="12"/>
  </cols>
  <sheetData>
    <row r="1" spans="1:36" ht="81" customHeight="1" x14ac:dyDescent="0.35">
      <c r="A1" s="96" t="s">
        <v>134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</row>
    <row r="2" spans="1:36" ht="30" customHeight="1" x14ac:dyDescent="0.35">
      <c r="A2" s="133" t="s">
        <v>137</v>
      </c>
      <c r="B2" s="134"/>
      <c r="C2" s="134"/>
      <c r="D2" s="134"/>
      <c r="E2" s="134"/>
      <c r="F2" s="134"/>
      <c r="G2" s="134"/>
      <c r="H2" s="134"/>
      <c r="I2" s="134"/>
      <c r="J2" s="134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1:36" s="15" customFormat="1" ht="52" x14ac:dyDescent="0.35">
      <c r="A3" s="99" t="s">
        <v>63</v>
      </c>
      <c r="B3" s="14" t="s">
        <v>43</v>
      </c>
      <c r="C3" s="13" t="s">
        <v>50</v>
      </c>
      <c r="D3" s="13" t="s">
        <v>45</v>
      </c>
      <c r="E3" s="13" t="s">
        <v>44</v>
      </c>
      <c r="F3" s="13" t="s">
        <v>46</v>
      </c>
      <c r="G3" s="13" t="s">
        <v>39</v>
      </c>
      <c r="H3" s="13" t="s">
        <v>47</v>
      </c>
      <c r="I3" s="13" t="s">
        <v>48</v>
      </c>
      <c r="J3" s="13" t="s">
        <v>49</v>
      </c>
      <c r="K3" s="13" t="s">
        <v>57</v>
      </c>
      <c r="L3" s="13" t="s">
        <v>51</v>
      </c>
      <c r="M3" s="13" t="s">
        <v>52</v>
      </c>
      <c r="N3" s="13" t="s">
        <v>53</v>
      </c>
      <c r="O3" s="13" t="s">
        <v>41</v>
      </c>
      <c r="P3" s="13" t="s">
        <v>54</v>
      </c>
      <c r="Q3" s="13" t="s">
        <v>55</v>
      </c>
      <c r="R3" s="13" t="s">
        <v>56</v>
      </c>
      <c r="S3" s="13" t="s">
        <v>59</v>
      </c>
      <c r="T3" s="13" t="s">
        <v>40</v>
      </c>
      <c r="U3" s="13" t="s">
        <v>58</v>
      </c>
      <c r="V3" s="13" t="s">
        <v>60</v>
      </c>
    </row>
    <row r="4" spans="1:36" s="15" customFormat="1" ht="39" customHeight="1" x14ac:dyDescent="0.35">
      <c r="A4" s="100"/>
      <c r="B4" s="97" t="s">
        <v>64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36" s="18" customFormat="1" ht="20.149999999999999" customHeight="1" x14ac:dyDescent="0.35">
      <c r="A5" s="16" t="s">
        <v>61</v>
      </c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4"/>
    </row>
    <row r="6" spans="1:36" s="18" customFormat="1" ht="20.149999999999999" customHeight="1" x14ac:dyDescent="0.35">
      <c r="A6" s="16" t="s">
        <v>62</v>
      </c>
      <c r="B6" s="3"/>
      <c r="C6" s="19"/>
      <c r="D6" s="4"/>
      <c r="E6" s="4"/>
      <c r="F6" s="4"/>
      <c r="G6" s="19"/>
      <c r="H6" s="19"/>
      <c r="I6" s="19"/>
      <c r="J6" s="19"/>
      <c r="K6" s="4"/>
      <c r="L6" s="4"/>
      <c r="M6" s="4"/>
      <c r="N6" s="4"/>
      <c r="O6" s="4"/>
      <c r="P6" s="2"/>
      <c r="Q6" s="2"/>
      <c r="R6" s="2"/>
      <c r="S6" s="19"/>
      <c r="T6" s="19"/>
      <c r="U6" s="2"/>
      <c r="V6" s="4"/>
    </row>
    <row r="7" spans="1:36" s="18" customFormat="1" ht="20.149999999999999" customHeight="1" x14ac:dyDescent="0.35">
      <c r="A7" s="16" t="s">
        <v>116</v>
      </c>
      <c r="B7" s="3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"/>
      <c r="Q7" s="2"/>
      <c r="R7" s="19"/>
      <c r="S7" s="19"/>
      <c r="T7" s="19"/>
      <c r="U7" s="19"/>
      <c r="V7" s="4"/>
    </row>
    <row r="8" spans="1:36" s="18" customFormat="1" ht="20.149999999999999" customHeight="1" x14ac:dyDescent="0.35">
      <c r="A8" s="16" t="s">
        <v>117</v>
      </c>
      <c r="B8" s="3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"/>
      <c r="R8" s="19"/>
      <c r="S8" s="19"/>
      <c r="T8" s="2"/>
      <c r="U8" s="19"/>
      <c r="V8" s="4"/>
    </row>
    <row r="9" spans="1:36" s="18" customFormat="1" ht="20.149999999999999" customHeight="1" x14ac:dyDescent="0.35">
      <c r="A9" s="16" t="s">
        <v>118</v>
      </c>
      <c r="B9" s="20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2"/>
      <c r="U9" s="19"/>
      <c r="V9" s="19"/>
    </row>
    <row r="10" spans="1:36" s="18" customFormat="1" ht="20.149999999999999" customHeight="1" x14ac:dyDescent="0.35">
      <c r="A10" s="16" t="s">
        <v>119</v>
      </c>
      <c r="B10" s="20"/>
      <c r="C10" s="19"/>
      <c r="D10" s="19"/>
      <c r="E10" s="19"/>
      <c r="F10" s="19"/>
      <c r="G10" s="19"/>
      <c r="H10" s="4"/>
      <c r="I10" s="19"/>
      <c r="J10" s="19"/>
      <c r="K10" s="19"/>
      <c r="L10" s="19"/>
      <c r="M10" s="19"/>
      <c r="N10" s="19"/>
      <c r="O10" s="19"/>
      <c r="P10" s="19"/>
      <c r="Q10" s="2"/>
      <c r="R10" s="19"/>
      <c r="S10" s="19"/>
      <c r="T10" s="2"/>
      <c r="U10" s="19"/>
      <c r="V10" s="4"/>
    </row>
    <row r="11" spans="1:36" s="18" customFormat="1" ht="20.149999999999999" customHeight="1" x14ac:dyDescent="0.35">
      <c r="A11" s="16" t="s">
        <v>120</v>
      </c>
      <c r="B11" s="3"/>
      <c r="C11" s="19"/>
      <c r="D11" s="19"/>
      <c r="E11" s="19"/>
      <c r="F11" s="19"/>
      <c r="G11" s="4"/>
      <c r="H11" s="19"/>
      <c r="I11" s="19"/>
      <c r="J11" s="19"/>
      <c r="K11" s="19"/>
      <c r="L11" s="19"/>
      <c r="M11" s="19"/>
      <c r="N11" s="19"/>
      <c r="O11" s="19"/>
      <c r="P11" s="2"/>
      <c r="Q11" s="2"/>
      <c r="R11" s="19"/>
      <c r="S11" s="19"/>
      <c r="T11" s="2"/>
      <c r="U11" s="19"/>
      <c r="V11" s="4"/>
    </row>
    <row r="12" spans="1:36" s="18" customFormat="1" ht="20.149999999999999" customHeight="1" x14ac:dyDescent="0.35">
      <c r="A12" s="16" t="s">
        <v>121</v>
      </c>
      <c r="B12" s="3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2"/>
      <c r="Q12" s="2"/>
      <c r="R12" s="19"/>
      <c r="S12" s="19"/>
      <c r="T12" s="19"/>
      <c r="U12" s="19"/>
      <c r="V12" s="4"/>
    </row>
    <row r="13" spans="1:36" s="18" customFormat="1" ht="20.149999999999999" customHeight="1" x14ac:dyDescent="0.35">
      <c r="A13" s="16" t="s">
        <v>122</v>
      </c>
      <c r="B13" s="3"/>
      <c r="C13" s="4"/>
      <c r="D13" s="19"/>
      <c r="E13" s="4"/>
      <c r="F13" s="4"/>
      <c r="G13" s="19"/>
      <c r="H13" s="19"/>
      <c r="I13" s="19"/>
      <c r="J13" s="19"/>
      <c r="K13" s="4"/>
      <c r="L13" s="19"/>
      <c r="M13" s="19"/>
      <c r="N13" s="19"/>
      <c r="O13" s="19"/>
      <c r="P13" s="2"/>
      <c r="Q13" s="2"/>
      <c r="R13" s="2"/>
      <c r="S13" s="2"/>
      <c r="T13" s="2"/>
      <c r="U13" s="19"/>
      <c r="V13" s="4"/>
    </row>
    <row r="14" spans="1:36" s="18" customFormat="1" ht="20.149999999999999" customHeight="1" x14ac:dyDescent="0.35">
      <c r="A14" s="16" t="s">
        <v>123</v>
      </c>
      <c r="B14" s="3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36" s="18" customFormat="1" ht="20.149999999999999" customHeight="1" x14ac:dyDescent="0.35">
      <c r="A15" s="16" t="s">
        <v>124</v>
      </c>
      <c r="B15" s="3"/>
      <c r="C15" s="4"/>
      <c r="D15" s="19"/>
      <c r="E15" s="19"/>
      <c r="F15" s="19"/>
      <c r="G15" s="19"/>
      <c r="H15" s="19"/>
      <c r="I15" s="19"/>
      <c r="J15" s="19"/>
      <c r="K15" s="19"/>
      <c r="L15" s="4"/>
      <c r="M15" s="19"/>
      <c r="N15" s="19"/>
      <c r="O15" s="19"/>
      <c r="P15" s="2"/>
      <c r="Q15" s="2"/>
      <c r="R15" s="19"/>
      <c r="S15" s="2"/>
      <c r="T15" s="19"/>
      <c r="U15" s="19"/>
      <c r="V15" s="19"/>
    </row>
    <row r="16" spans="1:36" s="18" customFormat="1" ht="20.149999999999999" customHeight="1" x14ac:dyDescent="0.35">
      <c r="A16" s="16" t="s">
        <v>125</v>
      </c>
      <c r="B16" s="3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"/>
      <c r="Q16" s="19"/>
      <c r="R16" s="19"/>
      <c r="S16" s="19"/>
      <c r="T16" s="19"/>
      <c r="U16" s="19"/>
      <c r="V16" s="19"/>
    </row>
    <row r="17" spans="1:36" s="18" customFormat="1" ht="20.149999999999999" customHeight="1" x14ac:dyDescent="0.35">
      <c r="A17" s="16" t="s">
        <v>126</v>
      </c>
      <c r="B17" s="3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36" s="18" customFormat="1" ht="20.149999999999999" customHeight="1" x14ac:dyDescent="0.35">
      <c r="A18" s="16" t="s">
        <v>127</v>
      </c>
      <c r="B18" s="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2"/>
      <c r="R18" s="2"/>
      <c r="S18" s="2"/>
      <c r="T18" s="2"/>
      <c r="U18" s="2"/>
      <c r="V18" s="4"/>
    </row>
    <row r="19" spans="1:36" s="18" customFormat="1" ht="20.149999999999999" customHeight="1" x14ac:dyDescent="0.35">
      <c r="A19" s="21" t="s">
        <v>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22"/>
      <c r="S19" s="22"/>
      <c r="T19" s="23"/>
      <c r="U19" s="22"/>
      <c r="V19" s="22"/>
      <c r="W19" s="23"/>
      <c r="X19" s="22"/>
      <c r="Y19" s="22"/>
      <c r="Z19" s="23"/>
      <c r="AA19" s="24"/>
      <c r="AB19" s="22"/>
      <c r="AC19" s="23"/>
      <c r="AD19" s="22"/>
      <c r="AE19" s="22"/>
      <c r="AF19" s="23"/>
      <c r="AG19" s="22"/>
      <c r="AH19" s="22"/>
      <c r="AI19" s="23"/>
      <c r="AJ19" s="24"/>
    </row>
    <row r="20" spans="1:36" ht="20.149999999999999" customHeight="1" x14ac:dyDescent="0.35">
      <c r="A20" s="12" t="s">
        <v>42</v>
      </c>
    </row>
  </sheetData>
  <sheetProtection algorithmName="SHA-512" hashValue="uo7tbD/n4jzIeEzUYl/pRyj11taKohE7PexHfUfLuN/h856H6tYNu6IA2bW6iSmACa4ODtcWFOzDxvpDOu43Ig==" saltValue="fQawzr/IUYwAJgRutKBagg==" spinCount="100000" sheet="1" objects="1" scenarios="1"/>
  <mergeCells count="4">
    <mergeCell ref="A1:V1"/>
    <mergeCell ref="B4:V4"/>
    <mergeCell ref="A3:A4"/>
    <mergeCell ref="B2:J2"/>
  </mergeCells>
  <pageMargins left="0.19685039370078741" right="0.19685039370078741" top="0.78740157480314965" bottom="0.19685039370078741" header="0" footer="0.31496062992125984"/>
  <pageSetup paperSize="8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5B811-8D72-4365-BE6F-BF288EF739E8}">
  <sheetPr>
    <tabColor rgb="FF0070C0"/>
    <pageSetUpPr fitToPage="1"/>
  </sheetPr>
  <dimension ref="A1:V53"/>
  <sheetViews>
    <sheetView zoomScaleNormal="100" workbookViewId="0">
      <selection activeCell="B2" sqref="B2:J2"/>
    </sheetView>
  </sheetViews>
  <sheetFormatPr baseColWidth="10" defaultColWidth="10.81640625" defaultRowHeight="13" x14ac:dyDescent="0.35"/>
  <cols>
    <col min="1" max="1" width="50.81640625" style="12" customWidth="1"/>
    <col min="2" max="2" width="8.26953125" style="25" bestFit="1" customWidth="1"/>
    <col min="3" max="3" width="6.54296875" style="25" customWidth="1"/>
    <col min="4" max="4" width="9.81640625" style="25" bestFit="1" customWidth="1"/>
    <col min="5" max="5" width="8.26953125" style="25" customWidth="1"/>
    <col min="6" max="6" width="6.54296875" style="25" customWidth="1"/>
    <col min="7" max="7" width="9.81640625" style="25" customWidth="1"/>
    <col min="8" max="8" width="8.26953125" style="25" customWidth="1"/>
    <col min="9" max="9" width="6.54296875" style="25" customWidth="1"/>
    <col min="10" max="10" width="9.81640625" style="25" customWidth="1"/>
    <col min="11" max="11" width="8.26953125" style="25" customWidth="1"/>
    <col min="12" max="12" width="6.54296875" style="25" customWidth="1"/>
    <col min="13" max="13" width="9.81640625" style="25" customWidth="1"/>
    <col min="14" max="14" width="8.26953125" style="25" customWidth="1"/>
    <col min="15" max="15" width="6.54296875" style="25" customWidth="1"/>
    <col min="16" max="16" width="9.81640625" style="25" customWidth="1"/>
    <col min="17" max="17" width="8.26953125" style="25" customWidth="1"/>
    <col min="18" max="18" width="6.54296875" style="25" customWidth="1"/>
    <col min="19" max="19" width="9.81640625" style="25" customWidth="1"/>
    <col min="20" max="22" width="10.54296875" style="25" customWidth="1"/>
    <col min="23" max="16384" width="10.81640625" style="12"/>
  </cols>
  <sheetData>
    <row r="1" spans="1:22" ht="81" customHeight="1" x14ac:dyDescent="0.35">
      <c r="A1" s="96" t="s">
        <v>135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</row>
    <row r="2" spans="1:22" ht="34" customHeight="1" x14ac:dyDescent="0.35">
      <c r="A2" s="133" t="s">
        <v>137</v>
      </c>
      <c r="B2" s="135">
        <f>'BPU Vérif Period'!B2</f>
        <v>0</v>
      </c>
      <c r="C2" s="135"/>
      <c r="D2" s="135"/>
      <c r="E2" s="135"/>
      <c r="F2" s="135"/>
      <c r="G2" s="135"/>
      <c r="H2" s="135"/>
      <c r="I2" s="135"/>
      <c r="J2" s="135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2" s="15" customFormat="1" ht="32.15" customHeight="1" x14ac:dyDescent="0.35">
      <c r="A3" s="99" t="s">
        <v>63</v>
      </c>
      <c r="B3" s="104" t="s">
        <v>43</v>
      </c>
      <c r="C3" s="105"/>
      <c r="D3" s="106"/>
      <c r="E3" s="104" t="s">
        <v>50</v>
      </c>
      <c r="F3" s="105"/>
      <c r="G3" s="106"/>
      <c r="H3" s="107" t="s">
        <v>45</v>
      </c>
      <c r="I3" s="108"/>
      <c r="J3" s="109"/>
      <c r="K3" s="104" t="s">
        <v>44</v>
      </c>
      <c r="L3" s="105"/>
      <c r="M3" s="106"/>
      <c r="N3" s="104" t="s">
        <v>46</v>
      </c>
      <c r="O3" s="105"/>
      <c r="P3" s="106"/>
      <c r="Q3" s="104" t="s">
        <v>39</v>
      </c>
      <c r="R3" s="105"/>
      <c r="S3" s="106"/>
      <c r="T3" s="104" t="s">
        <v>47</v>
      </c>
      <c r="U3" s="105"/>
      <c r="V3" s="106"/>
    </row>
    <row r="4" spans="1:22" s="28" customFormat="1" ht="23" x14ac:dyDescent="0.35">
      <c r="A4" s="100"/>
      <c r="B4" s="27" t="s">
        <v>65</v>
      </c>
      <c r="C4" s="27" t="s">
        <v>66</v>
      </c>
      <c r="D4" s="27" t="s">
        <v>67</v>
      </c>
      <c r="E4" s="27" t="s">
        <v>65</v>
      </c>
      <c r="F4" s="27" t="s">
        <v>66</v>
      </c>
      <c r="G4" s="27" t="s">
        <v>67</v>
      </c>
      <c r="H4" s="27" t="s">
        <v>65</v>
      </c>
      <c r="I4" s="27" t="s">
        <v>66</v>
      </c>
      <c r="J4" s="27" t="s">
        <v>67</v>
      </c>
      <c r="K4" s="27" t="s">
        <v>65</v>
      </c>
      <c r="L4" s="27" t="s">
        <v>66</v>
      </c>
      <c r="M4" s="27" t="s">
        <v>67</v>
      </c>
      <c r="N4" s="27" t="s">
        <v>65</v>
      </c>
      <c r="O4" s="27" t="s">
        <v>66</v>
      </c>
      <c r="P4" s="27" t="s">
        <v>67</v>
      </c>
      <c r="Q4" s="27" t="s">
        <v>65</v>
      </c>
      <c r="R4" s="27" t="s">
        <v>66</v>
      </c>
      <c r="S4" s="27" t="s">
        <v>67</v>
      </c>
      <c r="T4" s="27" t="s">
        <v>65</v>
      </c>
      <c r="U4" s="27" t="s">
        <v>66</v>
      </c>
      <c r="V4" s="27" t="s">
        <v>67</v>
      </c>
    </row>
    <row r="5" spans="1:22" s="18" customFormat="1" ht="15" customHeight="1" x14ac:dyDescent="0.35">
      <c r="A5" s="16" t="s">
        <v>61</v>
      </c>
      <c r="B5" s="29">
        <f>'BPU Vérif Period'!B5</f>
        <v>0</v>
      </c>
      <c r="C5" s="30">
        <v>2</v>
      </c>
      <c r="D5" s="17">
        <f>B5*C5</f>
        <v>0</v>
      </c>
      <c r="E5" s="29">
        <f>'BPU Vérif Period'!C5</f>
        <v>0</v>
      </c>
      <c r="F5" s="30">
        <v>2</v>
      </c>
      <c r="G5" s="17">
        <f>E5*F5</f>
        <v>0</v>
      </c>
      <c r="H5" s="29">
        <f>'BPU Vérif Period'!D5</f>
        <v>0</v>
      </c>
      <c r="I5" s="30">
        <v>2</v>
      </c>
      <c r="J5" s="17">
        <f>H5*I5</f>
        <v>0</v>
      </c>
      <c r="K5" s="29">
        <f>'BPU Vérif Period'!E5</f>
        <v>0</v>
      </c>
      <c r="L5" s="30">
        <v>2</v>
      </c>
      <c r="M5" s="17">
        <f>K5*L5</f>
        <v>0</v>
      </c>
      <c r="N5" s="29">
        <v>180</v>
      </c>
      <c r="O5" s="30">
        <v>2</v>
      </c>
      <c r="P5" s="17">
        <f>N5*O5</f>
        <v>360</v>
      </c>
      <c r="Q5" s="29">
        <f>'BPU Vérif Period'!G5</f>
        <v>0</v>
      </c>
      <c r="R5" s="30">
        <v>2</v>
      </c>
      <c r="S5" s="17">
        <f>Q5*R5</f>
        <v>0</v>
      </c>
      <c r="T5" s="29">
        <f>'BPU Vérif Period'!H5</f>
        <v>0</v>
      </c>
      <c r="U5" s="30">
        <v>2</v>
      </c>
      <c r="V5" s="17">
        <f>T5*U5</f>
        <v>0</v>
      </c>
    </row>
    <row r="6" spans="1:22" s="18" customFormat="1" ht="15" customHeight="1" x14ac:dyDescent="0.35">
      <c r="A6" s="16" t="s">
        <v>62</v>
      </c>
      <c r="B6" s="29">
        <f>'BPU Vérif Period'!B6</f>
        <v>0</v>
      </c>
      <c r="C6" s="30">
        <v>2</v>
      </c>
      <c r="D6" s="17">
        <f t="shared" ref="D6:D8" si="0">B6*C6</f>
        <v>0</v>
      </c>
      <c r="E6" s="19"/>
      <c r="F6" s="19"/>
      <c r="G6" s="19"/>
      <c r="H6" s="29">
        <f>'BPU Vérif Period'!D6</f>
        <v>0</v>
      </c>
      <c r="I6" s="30">
        <v>2</v>
      </c>
      <c r="J6" s="17">
        <f>H6*I6</f>
        <v>0</v>
      </c>
      <c r="K6" s="29">
        <f>'BPU Vérif Period'!E6</f>
        <v>0</v>
      </c>
      <c r="L6" s="30">
        <v>2</v>
      </c>
      <c r="M6" s="17">
        <f>K6*L6</f>
        <v>0</v>
      </c>
      <c r="N6" s="29">
        <v>30</v>
      </c>
      <c r="O6" s="30">
        <v>2</v>
      </c>
      <c r="P6" s="17">
        <f>N6*O6</f>
        <v>60</v>
      </c>
      <c r="Q6" s="19"/>
      <c r="R6" s="19"/>
      <c r="S6" s="19"/>
      <c r="T6" s="19"/>
      <c r="U6" s="19"/>
      <c r="V6" s="19"/>
    </row>
    <row r="7" spans="1:22" s="18" customFormat="1" ht="15" customHeight="1" x14ac:dyDescent="0.35">
      <c r="A7" s="16" t="s">
        <v>116</v>
      </c>
      <c r="B7" s="29">
        <f>'BPU Vérif Period'!B7</f>
        <v>0</v>
      </c>
      <c r="C7" s="30">
        <v>1</v>
      </c>
      <c r="D7" s="17">
        <f t="shared" si="0"/>
        <v>0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2" s="18" customFormat="1" ht="15" customHeight="1" x14ac:dyDescent="0.35">
      <c r="A8" s="16" t="s">
        <v>117</v>
      </c>
      <c r="B8" s="29">
        <f>'BPU Vérif Period'!B8</f>
        <v>0</v>
      </c>
      <c r="C8" s="30">
        <v>1</v>
      </c>
      <c r="D8" s="17">
        <f t="shared" si="0"/>
        <v>0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</row>
    <row r="9" spans="1:22" s="18" customFormat="1" ht="15" customHeight="1" x14ac:dyDescent="0.35">
      <c r="A9" s="16" t="s">
        <v>118</v>
      </c>
      <c r="B9" s="31"/>
      <c r="C9" s="31"/>
      <c r="D9" s="20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spans="1:22" s="18" customFormat="1" ht="15" customHeight="1" x14ac:dyDescent="0.35">
      <c r="A10" s="16" t="s">
        <v>119</v>
      </c>
      <c r="B10" s="31"/>
      <c r="C10" s="31"/>
      <c r="D10" s="20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32"/>
      <c r="S10" s="32"/>
      <c r="T10" s="29">
        <f>'BPU Vérif Period'!H10</f>
        <v>0</v>
      </c>
      <c r="U10" s="30">
        <v>2</v>
      </c>
      <c r="V10" s="17">
        <f>T10*U10</f>
        <v>0</v>
      </c>
    </row>
    <row r="11" spans="1:22" s="18" customFormat="1" ht="15" customHeight="1" x14ac:dyDescent="0.35">
      <c r="A11" s="16" t="s">
        <v>120</v>
      </c>
      <c r="B11" s="29">
        <f>'BPU Vérif Period'!B11</f>
        <v>0</v>
      </c>
      <c r="C11" s="30">
        <v>2</v>
      </c>
      <c r="D11" s="17">
        <f t="shared" ref="D11:D18" si="1">B11*C11</f>
        <v>0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7">
        <f>'BPU Vérif Period'!G11</f>
        <v>0</v>
      </c>
      <c r="R11" s="30">
        <v>2</v>
      </c>
      <c r="S11" s="17">
        <f>Q11*R11</f>
        <v>0</v>
      </c>
      <c r="T11" s="19"/>
      <c r="U11" s="19"/>
      <c r="V11" s="19"/>
    </row>
    <row r="12" spans="1:22" s="18" customFormat="1" ht="15" customHeight="1" x14ac:dyDescent="0.35">
      <c r="A12" s="16" t="s">
        <v>121</v>
      </c>
      <c r="B12" s="29">
        <f>'BPU Vérif Period'!B12</f>
        <v>0</v>
      </c>
      <c r="C12" s="30">
        <v>2</v>
      </c>
      <c r="D12" s="17">
        <f t="shared" si="1"/>
        <v>0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s="18" customFormat="1" ht="15" customHeight="1" x14ac:dyDescent="0.35">
      <c r="A13" s="16" t="s">
        <v>122</v>
      </c>
      <c r="B13" s="29">
        <f>'BPU Vérif Period'!B13</f>
        <v>0</v>
      </c>
      <c r="C13" s="30">
        <v>1</v>
      </c>
      <c r="D13" s="17">
        <f t="shared" si="1"/>
        <v>0</v>
      </c>
      <c r="E13" s="19"/>
      <c r="F13" s="19"/>
      <c r="G13" s="19"/>
      <c r="H13" s="19"/>
      <c r="I13" s="19"/>
      <c r="J13" s="19"/>
      <c r="K13" s="19"/>
      <c r="L13" s="19"/>
      <c r="M13" s="19"/>
      <c r="N13" s="29">
        <v>200</v>
      </c>
      <c r="O13" s="30">
        <v>1</v>
      </c>
      <c r="P13" s="17">
        <f>N13*O13</f>
        <v>200</v>
      </c>
      <c r="Q13" s="19"/>
      <c r="R13" s="19"/>
      <c r="S13" s="19"/>
      <c r="T13" s="19"/>
      <c r="U13" s="19"/>
      <c r="V13" s="19"/>
    </row>
    <row r="14" spans="1:22" s="18" customFormat="1" ht="15" customHeight="1" x14ac:dyDescent="0.35">
      <c r="A14" s="16" t="s">
        <v>128</v>
      </c>
      <c r="B14" s="29">
        <f>'BPU Vérif Period'!B14</f>
        <v>0</v>
      </c>
      <c r="C14" s="30">
        <v>2</v>
      </c>
      <c r="D14" s="17">
        <f t="shared" si="1"/>
        <v>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s="18" customFormat="1" ht="15" customHeight="1" x14ac:dyDescent="0.35">
      <c r="A15" s="16" t="s">
        <v>124</v>
      </c>
      <c r="B15" s="29">
        <f>'BPU Vérif Period'!B15</f>
        <v>0</v>
      </c>
      <c r="C15" s="30">
        <v>2</v>
      </c>
      <c r="D15" s="17">
        <f t="shared" si="1"/>
        <v>0</v>
      </c>
      <c r="E15" s="29">
        <f>'BPU Vérif Period'!C15</f>
        <v>0</v>
      </c>
      <c r="F15" s="30">
        <v>2</v>
      </c>
      <c r="G15" s="17">
        <f>E15*F15</f>
        <v>0</v>
      </c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s="18" customFormat="1" ht="15" customHeight="1" x14ac:dyDescent="0.35">
      <c r="A16" s="16" t="s">
        <v>125</v>
      </c>
      <c r="B16" s="29">
        <f>'BPU Vérif Period'!B16</f>
        <v>0</v>
      </c>
      <c r="C16" s="30">
        <v>2</v>
      </c>
      <c r="D16" s="17">
        <f t="shared" si="1"/>
        <v>0</v>
      </c>
      <c r="E16" s="29">
        <f>'BPU Vérif Period'!C16</f>
        <v>0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s="18" customFormat="1" ht="15" customHeight="1" x14ac:dyDescent="0.35">
      <c r="A17" s="16" t="s">
        <v>126</v>
      </c>
      <c r="B17" s="29">
        <f>'BPU Vérif Period'!B17</f>
        <v>0</v>
      </c>
      <c r="C17" s="30">
        <v>2</v>
      </c>
      <c r="D17" s="17">
        <f t="shared" si="1"/>
        <v>0</v>
      </c>
      <c r="E17" s="29">
        <f>'BPU Vérif Period'!C17</f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s="18" customFormat="1" ht="15" customHeight="1" x14ac:dyDescent="0.35">
      <c r="A18" s="16" t="s">
        <v>127</v>
      </c>
      <c r="B18" s="29">
        <f>'BPU Vérif Period'!B18</f>
        <v>0</v>
      </c>
      <c r="C18" s="30">
        <v>2</v>
      </c>
      <c r="D18" s="17">
        <f t="shared" si="1"/>
        <v>0</v>
      </c>
      <c r="E18" s="29">
        <f>'BPU Vérif Period'!C18</f>
        <v>0</v>
      </c>
      <c r="F18" s="30">
        <v>2</v>
      </c>
      <c r="G18" s="17">
        <f>E18*F18</f>
        <v>0</v>
      </c>
      <c r="H18" s="29">
        <f>'BPU Vérif Period'!D18</f>
        <v>0</v>
      </c>
      <c r="I18" s="30">
        <v>2</v>
      </c>
      <c r="J18" s="17">
        <f>H18*I18</f>
        <v>0</v>
      </c>
      <c r="K18" s="29">
        <f>'BPU Vérif Period'!E18</f>
        <v>0</v>
      </c>
      <c r="L18" s="30">
        <v>2</v>
      </c>
      <c r="M18" s="17">
        <f>K18*L18</f>
        <v>0</v>
      </c>
      <c r="N18" s="29">
        <v>60</v>
      </c>
      <c r="O18" s="30">
        <v>2</v>
      </c>
      <c r="P18" s="17">
        <f>N18*O18</f>
        <v>120</v>
      </c>
      <c r="Q18" s="29">
        <f>'BPU Vérif Period'!G18</f>
        <v>0</v>
      </c>
      <c r="R18" s="30">
        <v>2</v>
      </c>
      <c r="S18" s="17">
        <f>Q18*R18</f>
        <v>0</v>
      </c>
      <c r="T18" s="29">
        <f>'BPU Vérif Period'!H18</f>
        <v>0</v>
      </c>
      <c r="U18" s="30">
        <v>2</v>
      </c>
      <c r="V18" s="17">
        <f>T18*U18</f>
        <v>0</v>
      </c>
    </row>
    <row r="19" spans="1:22" s="15" customFormat="1" ht="15" customHeight="1" x14ac:dyDescent="0.35">
      <c r="A19" s="33" t="s">
        <v>68</v>
      </c>
      <c r="B19" s="101">
        <f>SUM(D5:D18)</f>
        <v>0</v>
      </c>
      <c r="C19" s="102"/>
      <c r="D19" s="103"/>
      <c r="E19" s="101">
        <f>SUM(G5:G18)</f>
        <v>0</v>
      </c>
      <c r="F19" s="102"/>
      <c r="G19" s="103"/>
      <c r="H19" s="101">
        <f>SUM(J5:J18)</f>
        <v>0</v>
      </c>
      <c r="I19" s="102"/>
      <c r="J19" s="103"/>
      <c r="K19" s="101">
        <f>SUM(M5:M18)</f>
        <v>0</v>
      </c>
      <c r="L19" s="102"/>
      <c r="M19" s="103"/>
      <c r="N19" s="101">
        <f>SUM(P5:P18)</f>
        <v>740</v>
      </c>
      <c r="O19" s="102"/>
      <c r="P19" s="103"/>
      <c r="Q19" s="101">
        <f>SUM(S5:S18)</f>
        <v>0</v>
      </c>
      <c r="R19" s="102"/>
      <c r="S19" s="103"/>
      <c r="T19" s="101">
        <f>SUM(V5:V18)</f>
        <v>0</v>
      </c>
      <c r="U19" s="102"/>
      <c r="V19" s="103"/>
    </row>
    <row r="20" spans="1:22" ht="32.15" customHeight="1" x14ac:dyDescent="0.35">
      <c r="A20" s="99" t="s">
        <v>63</v>
      </c>
      <c r="B20" s="110" t="s">
        <v>48</v>
      </c>
      <c r="C20" s="111"/>
      <c r="D20" s="112"/>
      <c r="E20" s="110" t="s">
        <v>49</v>
      </c>
      <c r="F20" s="111"/>
      <c r="G20" s="112"/>
      <c r="H20" s="110" t="s">
        <v>57</v>
      </c>
      <c r="I20" s="111"/>
      <c r="J20" s="112"/>
      <c r="K20" s="110" t="s">
        <v>51</v>
      </c>
      <c r="L20" s="111"/>
      <c r="M20" s="112"/>
      <c r="N20" s="110" t="s">
        <v>52</v>
      </c>
      <c r="O20" s="111"/>
      <c r="P20" s="112"/>
      <c r="Q20" s="110" t="s">
        <v>53</v>
      </c>
      <c r="R20" s="111"/>
      <c r="S20" s="112"/>
      <c r="T20" s="110" t="s">
        <v>41</v>
      </c>
      <c r="U20" s="111"/>
      <c r="V20" s="112"/>
    </row>
    <row r="21" spans="1:22" ht="23.15" customHeight="1" x14ac:dyDescent="0.35">
      <c r="A21" s="100"/>
      <c r="B21" s="27" t="s">
        <v>65</v>
      </c>
      <c r="C21" s="27" t="s">
        <v>66</v>
      </c>
      <c r="D21" s="27" t="s">
        <v>67</v>
      </c>
      <c r="E21" s="27" t="s">
        <v>65</v>
      </c>
      <c r="F21" s="27" t="s">
        <v>66</v>
      </c>
      <c r="G21" s="27" t="s">
        <v>67</v>
      </c>
      <c r="H21" s="27" t="s">
        <v>65</v>
      </c>
      <c r="I21" s="27" t="s">
        <v>66</v>
      </c>
      <c r="J21" s="27" t="s">
        <v>67</v>
      </c>
      <c r="K21" s="27" t="s">
        <v>65</v>
      </c>
      <c r="L21" s="27" t="s">
        <v>66</v>
      </c>
      <c r="M21" s="27" t="s">
        <v>67</v>
      </c>
      <c r="N21" s="27" t="s">
        <v>65</v>
      </c>
      <c r="O21" s="27" t="s">
        <v>66</v>
      </c>
      <c r="P21" s="27" t="s">
        <v>67</v>
      </c>
      <c r="Q21" s="27" t="s">
        <v>65</v>
      </c>
      <c r="R21" s="27" t="s">
        <v>66</v>
      </c>
      <c r="S21" s="27" t="s">
        <v>67</v>
      </c>
      <c r="T21" s="27" t="s">
        <v>65</v>
      </c>
      <c r="U21" s="27" t="s">
        <v>66</v>
      </c>
      <c r="V21" s="27" t="s">
        <v>67</v>
      </c>
    </row>
    <row r="22" spans="1:22" ht="15" customHeight="1" x14ac:dyDescent="0.35">
      <c r="A22" s="16" t="s">
        <v>61</v>
      </c>
      <c r="B22" s="29">
        <f>'BPU Vérif Period'!I5</f>
        <v>0</v>
      </c>
      <c r="C22" s="30">
        <v>2</v>
      </c>
      <c r="D22" s="17">
        <f>B22*C22</f>
        <v>0</v>
      </c>
      <c r="E22" s="29">
        <f>'BPU Vérif Period'!J5</f>
        <v>0</v>
      </c>
      <c r="F22" s="30">
        <v>2</v>
      </c>
      <c r="G22" s="17">
        <f>E22*F22</f>
        <v>0</v>
      </c>
      <c r="H22" s="29">
        <f>'BPU Vérif Period'!K5</f>
        <v>0</v>
      </c>
      <c r="I22" s="30">
        <v>2</v>
      </c>
      <c r="J22" s="17">
        <f>H22*I22</f>
        <v>0</v>
      </c>
      <c r="K22" s="29">
        <f>'BPU Vérif Period'!L5</f>
        <v>0</v>
      </c>
      <c r="L22" s="30">
        <v>2</v>
      </c>
      <c r="M22" s="17">
        <f>K22*L22</f>
        <v>0</v>
      </c>
      <c r="N22" s="29">
        <f>'BPU Vérif Period'!M5</f>
        <v>0</v>
      </c>
      <c r="O22" s="30">
        <v>2</v>
      </c>
      <c r="P22" s="17">
        <f>N22*O22</f>
        <v>0</v>
      </c>
      <c r="Q22" s="29">
        <f>'BPU Vérif Period'!N5</f>
        <v>0</v>
      </c>
      <c r="R22" s="30">
        <v>2</v>
      </c>
      <c r="S22" s="17">
        <f>Q22*R22</f>
        <v>0</v>
      </c>
      <c r="T22" s="29">
        <f>'BPU Vérif Period'!O5</f>
        <v>0</v>
      </c>
      <c r="U22" s="30">
        <v>2</v>
      </c>
      <c r="V22" s="17">
        <f>T22*2</f>
        <v>0</v>
      </c>
    </row>
    <row r="23" spans="1:22" ht="15" customHeight="1" x14ac:dyDescent="0.35">
      <c r="A23" s="16" t="s">
        <v>62</v>
      </c>
      <c r="B23" s="19"/>
      <c r="C23" s="19"/>
      <c r="D23" s="19"/>
      <c r="E23" s="19"/>
      <c r="F23" s="19"/>
      <c r="G23" s="19"/>
      <c r="H23" s="29">
        <f>'BPU Vérif Period'!K6</f>
        <v>0</v>
      </c>
      <c r="I23" s="30">
        <v>2</v>
      </c>
      <c r="J23" s="17">
        <f>H23*I23</f>
        <v>0</v>
      </c>
      <c r="K23" s="29">
        <f>'BPU Vérif Period'!L6</f>
        <v>0</v>
      </c>
      <c r="L23" s="30">
        <v>2</v>
      </c>
      <c r="M23" s="17">
        <f>K23*L23</f>
        <v>0</v>
      </c>
      <c r="N23" s="19"/>
      <c r="O23" s="19"/>
      <c r="P23" s="19"/>
      <c r="Q23" s="29">
        <f>'BPU Vérif Period'!N6</f>
        <v>0</v>
      </c>
      <c r="R23" s="30">
        <v>2</v>
      </c>
      <c r="S23" s="17">
        <f>Q23*R23</f>
        <v>0</v>
      </c>
      <c r="T23" s="29">
        <f>'BPU Vérif Period'!O6</f>
        <v>0</v>
      </c>
      <c r="U23" s="30">
        <v>2</v>
      </c>
      <c r="V23" s="17">
        <f>T23*2</f>
        <v>0</v>
      </c>
    </row>
    <row r="24" spans="1:22" ht="15" customHeight="1" x14ac:dyDescent="0.35">
      <c r="A24" s="16" t="s">
        <v>116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ht="15" customHeight="1" x14ac:dyDescent="0.35">
      <c r="A25" s="16" t="s">
        <v>117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ht="15" customHeight="1" x14ac:dyDescent="0.35">
      <c r="A26" s="16" t="s">
        <v>118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ht="15" customHeight="1" x14ac:dyDescent="0.35">
      <c r="A27" s="16" t="s">
        <v>119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ht="15" customHeight="1" x14ac:dyDescent="0.35">
      <c r="A28" s="16" t="s">
        <v>120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ht="15" customHeight="1" x14ac:dyDescent="0.35">
      <c r="A29" s="16" t="s">
        <v>121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ht="15" customHeight="1" x14ac:dyDescent="0.35">
      <c r="A30" s="16" t="s">
        <v>122</v>
      </c>
      <c r="B30" s="19"/>
      <c r="C30" s="19"/>
      <c r="D30" s="19"/>
      <c r="E30" s="19"/>
      <c r="F30" s="19"/>
      <c r="G30" s="19"/>
      <c r="H30" s="29">
        <f>'BPU Vérif Period'!K13</f>
        <v>0</v>
      </c>
      <c r="I30" s="30">
        <v>1</v>
      </c>
      <c r="J30" s="17">
        <f>H30*I30</f>
        <v>0</v>
      </c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 ht="15" customHeight="1" x14ac:dyDescent="0.35">
      <c r="A31" s="16" t="s">
        <v>128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ht="15" customHeight="1" x14ac:dyDescent="0.35">
      <c r="A32" s="16" t="s">
        <v>124</v>
      </c>
      <c r="B32" s="19"/>
      <c r="C32" s="19"/>
      <c r="D32" s="19"/>
      <c r="E32" s="19"/>
      <c r="F32" s="19"/>
      <c r="G32" s="19"/>
      <c r="H32" s="19"/>
      <c r="I32" s="19"/>
      <c r="J32" s="19"/>
      <c r="K32" s="29">
        <f>'BPU Vérif Period'!L15</f>
        <v>0</v>
      </c>
      <c r="L32" s="30">
        <v>2</v>
      </c>
      <c r="M32" s="17">
        <f>K32*L32</f>
        <v>0</v>
      </c>
      <c r="N32" s="19"/>
      <c r="O32" s="19"/>
      <c r="P32" s="19"/>
      <c r="Q32" s="19"/>
      <c r="R32" s="19"/>
      <c r="S32" s="19"/>
      <c r="T32" s="19"/>
      <c r="U32" s="19"/>
      <c r="V32" s="19"/>
    </row>
    <row r="33" spans="1:22" ht="15" customHeight="1" x14ac:dyDescent="0.35">
      <c r="A33" s="16" t="s">
        <v>125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ht="15" customHeight="1" x14ac:dyDescent="0.35">
      <c r="A34" s="16" t="s">
        <v>126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15" customHeight="1" x14ac:dyDescent="0.35">
      <c r="A35" s="16" t="s">
        <v>127</v>
      </c>
      <c r="B35" s="29">
        <f>'BPU Vérif Period'!I18</f>
        <v>0</v>
      </c>
      <c r="C35" s="30">
        <v>2</v>
      </c>
      <c r="D35" s="17">
        <f>B35*C35</f>
        <v>0</v>
      </c>
      <c r="E35" s="29">
        <f>'BPU Vérif Period'!J18</f>
        <v>0</v>
      </c>
      <c r="F35" s="30">
        <v>2</v>
      </c>
      <c r="G35" s="17">
        <f>E35*F35</f>
        <v>0</v>
      </c>
      <c r="H35" s="29">
        <f>'BPU Vérif Period'!K18</f>
        <v>0</v>
      </c>
      <c r="I35" s="30">
        <v>2</v>
      </c>
      <c r="J35" s="17">
        <f>H35*I35</f>
        <v>0</v>
      </c>
      <c r="K35" s="29">
        <f>'BPU Vérif Period'!L18</f>
        <v>0</v>
      </c>
      <c r="L35" s="30">
        <v>2</v>
      </c>
      <c r="M35" s="17">
        <f>K35*L35</f>
        <v>0</v>
      </c>
      <c r="N35" s="29">
        <f>'BPU Vérif Period'!M18</f>
        <v>0</v>
      </c>
      <c r="O35" s="30">
        <v>2</v>
      </c>
      <c r="P35" s="17">
        <f>N35*O35</f>
        <v>0</v>
      </c>
      <c r="Q35" s="29">
        <f>'BPU Vérif Period'!N18</f>
        <v>0</v>
      </c>
      <c r="R35" s="30">
        <v>2</v>
      </c>
      <c r="S35" s="17">
        <f>Q35*R35</f>
        <v>0</v>
      </c>
      <c r="T35" s="29">
        <f>'BPU Vérif Period'!O18</f>
        <v>0</v>
      </c>
      <c r="U35" s="30">
        <v>2</v>
      </c>
      <c r="V35" s="17">
        <f>T35*2</f>
        <v>0</v>
      </c>
    </row>
    <row r="36" spans="1:22" s="11" customFormat="1" ht="15" customHeight="1" x14ac:dyDescent="0.35">
      <c r="A36" s="33" t="s">
        <v>68</v>
      </c>
      <c r="B36" s="101">
        <f>SUM(D22:D35)</f>
        <v>0</v>
      </c>
      <c r="C36" s="102"/>
      <c r="D36" s="103"/>
      <c r="E36" s="101">
        <f>SUM(G22:G35)</f>
        <v>0</v>
      </c>
      <c r="F36" s="102"/>
      <c r="G36" s="103"/>
      <c r="H36" s="101">
        <f>SUM(J22:J35)</f>
        <v>0</v>
      </c>
      <c r="I36" s="102"/>
      <c r="J36" s="103"/>
      <c r="K36" s="101">
        <f>SUM(M22:M35)</f>
        <v>0</v>
      </c>
      <c r="L36" s="102"/>
      <c r="M36" s="103"/>
      <c r="N36" s="101">
        <f>SUM(P22:P35)</f>
        <v>0</v>
      </c>
      <c r="O36" s="102"/>
      <c r="P36" s="103"/>
      <c r="Q36" s="101">
        <f>SUM(S22:S35)</f>
        <v>0</v>
      </c>
      <c r="R36" s="102"/>
      <c r="S36" s="103"/>
      <c r="T36" s="101">
        <f>SUM(V22:V35)</f>
        <v>0</v>
      </c>
      <c r="U36" s="102"/>
      <c r="V36" s="103"/>
    </row>
    <row r="37" spans="1:22" ht="32.15" customHeight="1" x14ac:dyDescent="0.35">
      <c r="A37" s="99" t="s">
        <v>63</v>
      </c>
      <c r="B37" s="110" t="s">
        <v>54</v>
      </c>
      <c r="C37" s="111"/>
      <c r="D37" s="112"/>
      <c r="E37" s="110" t="s">
        <v>55</v>
      </c>
      <c r="F37" s="111"/>
      <c r="G37" s="112"/>
      <c r="H37" s="110" t="s">
        <v>56</v>
      </c>
      <c r="I37" s="111"/>
      <c r="J37" s="112"/>
      <c r="K37" s="110" t="s">
        <v>59</v>
      </c>
      <c r="L37" s="111"/>
      <c r="M37" s="112"/>
      <c r="N37" s="110" t="s">
        <v>40</v>
      </c>
      <c r="O37" s="111"/>
      <c r="P37" s="112"/>
      <c r="Q37" s="110" t="s">
        <v>58</v>
      </c>
      <c r="R37" s="111"/>
      <c r="S37" s="112"/>
      <c r="T37" s="110" t="s">
        <v>60</v>
      </c>
      <c r="U37" s="111"/>
      <c r="V37" s="112"/>
    </row>
    <row r="38" spans="1:22" ht="23.15" customHeight="1" x14ac:dyDescent="0.35">
      <c r="A38" s="100"/>
      <c r="B38" s="27" t="s">
        <v>65</v>
      </c>
      <c r="C38" s="27" t="s">
        <v>66</v>
      </c>
      <c r="D38" s="27" t="s">
        <v>67</v>
      </c>
      <c r="E38" s="27" t="s">
        <v>65</v>
      </c>
      <c r="F38" s="27" t="s">
        <v>66</v>
      </c>
      <c r="G38" s="27" t="s">
        <v>67</v>
      </c>
      <c r="H38" s="27" t="s">
        <v>65</v>
      </c>
      <c r="I38" s="27" t="s">
        <v>66</v>
      </c>
      <c r="J38" s="27" t="s">
        <v>67</v>
      </c>
      <c r="K38" s="27" t="s">
        <v>65</v>
      </c>
      <c r="L38" s="27" t="s">
        <v>66</v>
      </c>
      <c r="M38" s="27" t="s">
        <v>67</v>
      </c>
      <c r="N38" s="27" t="s">
        <v>65</v>
      </c>
      <c r="O38" s="27" t="s">
        <v>66</v>
      </c>
      <c r="P38" s="27" t="s">
        <v>67</v>
      </c>
      <c r="Q38" s="27" t="s">
        <v>65</v>
      </c>
      <c r="R38" s="27" t="s">
        <v>66</v>
      </c>
      <c r="S38" s="27" t="s">
        <v>67</v>
      </c>
      <c r="T38" s="27" t="s">
        <v>65</v>
      </c>
      <c r="U38" s="27" t="s">
        <v>66</v>
      </c>
      <c r="V38" s="27" t="s">
        <v>67</v>
      </c>
    </row>
    <row r="39" spans="1:22" ht="15" customHeight="1" x14ac:dyDescent="0.35">
      <c r="A39" s="16" t="s">
        <v>61</v>
      </c>
      <c r="B39" s="29">
        <f>'BPU Vérif Period'!P5</f>
        <v>0</v>
      </c>
      <c r="C39" s="30">
        <v>2</v>
      </c>
      <c r="D39" s="17">
        <f>B39*C39</f>
        <v>0</v>
      </c>
      <c r="E39" s="29">
        <f>'BPU Vérif Period'!Q5</f>
        <v>0</v>
      </c>
      <c r="F39" s="30">
        <v>2</v>
      </c>
      <c r="G39" s="17">
        <f>E39*F39</f>
        <v>0</v>
      </c>
      <c r="H39" s="29">
        <f>'BPU Vérif Period'!R5</f>
        <v>0</v>
      </c>
      <c r="I39" s="30">
        <v>2</v>
      </c>
      <c r="J39" s="17">
        <f>H39*I39</f>
        <v>0</v>
      </c>
      <c r="K39" s="29">
        <f>'BPU Vérif Period'!S5</f>
        <v>0</v>
      </c>
      <c r="L39" s="30">
        <v>2</v>
      </c>
      <c r="M39" s="17">
        <f>K39*L39</f>
        <v>0</v>
      </c>
      <c r="N39" s="29">
        <f>'BPU Vérif Period'!T5</f>
        <v>0</v>
      </c>
      <c r="O39" s="30">
        <v>2</v>
      </c>
      <c r="P39" s="17">
        <f>N39*O39</f>
        <v>0</v>
      </c>
      <c r="Q39" s="29">
        <f>'BPU Vérif Period'!U5</f>
        <v>0</v>
      </c>
      <c r="R39" s="30">
        <v>2</v>
      </c>
      <c r="S39" s="17">
        <f>Q39*R39</f>
        <v>0</v>
      </c>
      <c r="T39" s="29">
        <f>'BPU Vérif Period'!V5</f>
        <v>0</v>
      </c>
      <c r="U39" s="30">
        <v>2</v>
      </c>
      <c r="V39" s="17">
        <f>T39*U39</f>
        <v>0</v>
      </c>
    </row>
    <row r="40" spans="1:22" ht="15" customHeight="1" x14ac:dyDescent="0.35">
      <c r="A40" s="16" t="s">
        <v>62</v>
      </c>
      <c r="B40" s="29">
        <f>'BPU Vérif Period'!P6</f>
        <v>0</v>
      </c>
      <c r="C40" s="30">
        <v>2</v>
      </c>
      <c r="D40" s="17">
        <f>B40*C40</f>
        <v>0</v>
      </c>
      <c r="E40" s="29">
        <f>'BPU Vérif Period'!Q6</f>
        <v>0</v>
      </c>
      <c r="F40" s="30">
        <v>2</v>
      </c>
      <c r="G40" s="17">
        <f>E40*F40</f>
        <v>0</v>
      </c>
      <c r="H40" s="29">
        <f>'BPU Vérif Period'!R6</f>
        <v>0</v>
      </c>
      <c r="I40" s="30">
        <v>2</v>
      </c>
      <c r="J40" s="17">
        <f>H40*I40</f>
        <v>0</v>
      </c>
      <c r="K40" s="19"/>
      <c r="L40" s="19"/>
      <c r="M40" s="19"/>
      <c r="N40" s="19"/>
      <c r="O40" s="19"/>
      <c r="P40" s="19"/>
      <c r="Q40" s="29">
        <f>'BPU Vérif Period'!U6</f>
        <v>0</v>
      </c>
      <c r="R40" s="30">
        <v>2</v>
      </c>
      <c r="S40" s="17">
        <f>Q40*R40</f>
        <v>0</v>
      </c>
      <c r="T40" s="29">
        <f>'BPU Vérif Period'!V6</f>
        <v>0</v>
      </c>
      <c r="U40" s="30">
        <v>2</v>
      </c>
      <c r="V40" s="17">
        <f t="shared" ref="V40:V52" si="2">T40*U40</f>
        <v>0</v>
      </c>
    </row>
    <row r="41" spans="1:22" ht="15" customHeight="1" x14ac:dyDescent="0.35">
      <c r="A41" s="16" t="s">
        <v>116</v>
      </c>
      <c r="B41" s="29">
        <f>'BPU Vérif Period'!P7</f>
        <v>0</v>
      </c>
      <c r="C41" s="30">
        <v>1</v>
      </c>
      <c r="D41" s="17">
        <f>B41*C41</f>
        <v>0</v>
      </c>
      <c r="E41" s="29">
        <f>'BPU Vérif Period'!Q7</f>
        <v>0</v>
      </c>
      <c r="F41" s="30">
        <v>1</v>
      </c>
      <c r="G41" s="17">
        <f>E41*F41</f>
        <v>0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29">
        <f>'BPU Vérif Period'!V7</f>
        <v>0</v>
      </c>
      <c r="U41" s="30">
        <v>2</v>
      </c>
      <c r="V41" s="17">
        <f t="shared" si="2"/>
        <v>0</v>
      </c>
    </row>
    <row r="42" spans="1:22" ht="15" customHeight="1" x14ac:dyDescent="0.35">
      <c r="A42" s="16" t="s">
        <v>117</v>
      </c>
      <c r="B42" s="19"/>
      <c r="C42" s="19"/>
      <c r="D42" s="19"/>
      <c r="E42" s="29">
        <f>'BPU Vérif Period'!Q8</f>
        <v>0</v>
      </c>
      <c r="F42" s="30">
        <v>1</v>
      </c>
      <c r="G42" s="17">
        <f>E42*F42</f>
        <v>0</v>
      </c>
      <c r="H42" s="19"/>
      <c r="I42" s="19"/>
      <c r="J42" s="19"/>
      <c r="K42" s="19"/>
      <c r="L42" s="19"/>
      <c r="M42" s="19"/>
      <c r="N42" s="29">
        <f>'BPU Vérif Period'!T8</f>
        <v>0</v>
      </c>
      <c r="O42" s="30">
        <v>1</v>
      </c>
      <c r="P42" s="17">
        <f t="shared" ref="P42:P52" si="3">N42*O42</f>
        <v>0</v>
      </c>
      <c r="Q42" s="19"/>
      <c r="R42" s="19"/>
      <c r="S42" s="19"/>
      <c r="T42" s="29">
        <f>'BPU Vérif Period'!V8</f>
        <v>0</v>
      </c>
      <c r="U42" s="30">
        <v>1</v>
      </c>
      <c r="V42" s="17">
        <f t="shared" si="2"/>
        <v>0</v>
      </c>
    </row>
    <row r="43" spans="1:22" ht="15" customHeight="1" x14ac:dyDescent="0.35">
      <c r="A43" s="16" t="s">
        <v>118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9">
        <f>'BPU Vérif Period'!T9</f>
        <v>0</v>
      </c>
      <c r="O43" s="30">
        <v>4</v>
      </c>
      <c r="P43" s="17">
        <f t="shared" ref="P43" si="4">N43*O43</f>
        <v>0</v>
      </c>
      <c r="Q43" s="19"/>
      <c r="R43" s="19"/>
      <c r="S43" s="19"/>
      <c r="T43" s="19"/>
      <c r="U43" s="19"/>
      <c r="V43" s="19"/>
    </row>
    <row r="44" spans="1:22" ht="15" customHeight="1" x14ac:dyDescent="0.35">
      <c r="A44" s="16" t="s">
        <v>119</v>
      </c>
      <c r="B44" s="19"/>
      <c r="C44" s="19"/>
      <c r="D44" s="19"/>
      <c r="E44" s="29">
        <f>'BPU Vérif Period'!Q10</f>
        <v>0</v>
      </c>
      <c r="F44" s="30">
        <v>2</v>
      </c>
      <c r="G44" s="17">
        <f>E44*F44</f>
        <v>0</v>
      </c>
      <c r="H44" s="19"/>
      <c r="I44" s="19"/>
      <c r="J44" s="19"/>
      <c r="K44" s="19"/>
      <c r="L44" s="19"/>
      <c r="M44" s="19"/>
      <c r="N44" s="29">
        <f>'BPU Vérif Period'!T10</f>
        <v>0</v>
      </c>
      <c r="O44" s="30">
        <v>2</v>
      </c>
      <c r="P44" s="17">
        <f t="shared" si="3"/>
        <v>0</v>
      </c>
      <c r="Q44" s="19"/>
      <c r="R44" s="19"/>
      <c r="S44" s="19"/>
      <c r="T44" s="29">
        <f>'BPU Vérif Period'!V10</f>
        <v>0</v>
      </c>
      <c r="U44" s="30">
        <v>2</v>
      </c>
      <c r="V44" s="17">
        <f t="shared" si="2"/>
        <v>0</v>
      </c>
    </row>
    <row r="45" spans="1:22" ht="15" customHeight="1" x14ac:dyDescent="0.35">
      <c r="A45" s="16" t="s">
        <v>120</v>
      </c>
      <c r="B45" s="29">
        <f>'BPU Vérif Period'!P11</f>
        <v>0</v>
      </c>
      <c r="C45" s="30">
        <v>2</v>
      </c>
      <c r="D45" s="17">
        <f>B45*C45</f>
        <v>0</v>
      </c>
      <c r="E45" s="29">
        <f>'BPU Vérif Period'!Q11</f>
        <v>0</v>
      </c>
      <c r="F45" s="30">
        <v>2</v>
      </c>
      <c r="G45" s="17">
        <f>E45*F45</f>
        <v>0</v>
      </c>
      <c r="H45" s="19"/>
      <c r="I45" s="19"/>
      <c r="J45" s="19"/>
      <c r="K45" s="19"/>
      <c r="L45" s="19"/>
      <c r="M45" s="19"/>
      <c r="N45" s="29">
        <f>'BPU Vérif Period'!T11</f>
        <v>0</v>
      </c>
      <c r="O45" s="30">
        <v>2</v>
      </c>
      <c r="P45" s="17">
        <f t="shared" si="3"/>
        <v>0</v>
      </c>
      <c r="Q45" s="19"/>
      <c r="R45" s="19"/>
      <c r="S45" s="19"/>
      <c r="T45" s="29">
        <f>'BPU Vérif Period'!V11</f>
        <v>0</v>
      </c>
      <c r="U45" s="30">
        <v>2</v>
      </c>
      <c r="V45" s="17">
        <f t="shared" si="2"/>
        <v>0</v>
      </c>
    </row>
    <row r="46" spans="1:22" ht="15" customHeight="1" x14ac:dyDescent="0.35">
      <c r="A46" s="16" t="s">
        <v>121</v>
      </c>
      <c r="B46" s="29">
        <f>'BPU Vérif Period'!P12</f>
        <v>0</v>
      </c>
      <c r="C46" s="30">
        <v>2</v>
      </c>
      <c r="D46" s="17">
        <f>B46*C46</f>
        <v>0</v>
      </c>
      <c r="E46" s="29">
        <f>'BPU Vérif Period'!Q12</f>
        <v>0</v>
      </c>
      <c r="F46" s="30">
        <v>2</v>
      </c>
      <c r="G46" s="17">
        <f>E46*F46</f>
        <v>0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29">
        <f>'BPU Vérif Period'!V12</f>
        <v>0</v>
      </c>
      <c r="U46" s="30">
        <v>2</v>
      </c>
      <c r="V46" s="17">
        <f t="shared" si="2"/>
        <v>0</v>
      </c>
    </row>
    <row r="47" spans="1:22" ht="15" customHeight="1" x14ac:dyDescent="0.35">
      <c r="A47" s="16" t="s">
        <v>122</v>
      </c>
      <c r="B47" s="29">
        <f>'BPU Vérif Period'!P13</f>
        <v>0</v>
      </c>
      <c r="C47" s="30">
        <v>1</v>
      </c>
      <c r="D47" s="17">
        <f>B47*C47</f>
        <v>0</v>
      </c>
      <c r="E47" s="29">
        <f>'BPU Vérif Period'!Q13</f>
        <v>0</v>
      </c>
      <c r="F47" s="30">
        <v>1</v>
      </c>
      <c r="G47" s="17">
        <f>E47*F47</f>
        <v>0</v>
      </c>
      <c r="H47" s="29">
        <f>'BPU Vérif Period'!R13</f>
        <v>0</v>
      </c>
      <c r="I47" s="30">
        <v>1</v>
      </c>
      <c r="J47" s="17">
        <f>H47*I47</f>
        <v>0</v>
      </c>
      <c r="K47" s="29">
        <f>'BPU Vérif Period'!S13</f>
        <v>0</v>
      </c>
      <c r="L47" s="30">
        <v>1</v>
      </c>
      <c r="M47" s="17">
        <f>K47*L47</f>
        <v>0</v>
      </c>
      <c r="N47" s="29">
        <f>'BPU Vérif Period'!T13</f>
        <v>0</v>
      </c>
      <c r="O47" s="30">
        <v>1</v>
      </c>
      <c r="P47" s="17">
        <f t="shared" si="3"/>
        <v>0</v>
      </c>
      <c r="Q47" s="19"/>
      <c r="R47" s="19"/>
      <c r="S47" s="19"/>
      <c r="T47" s="29">
        <f>'BPU Vérif Period'!V13</f>
        <v>0</v>
      </c>
      <c r="U47" s="30">
        <v>1</v>
      </c>
      <c r="V47" s="17">
        <f t="shared" si="2"/>
        <v>0</v>
      </c>
    </row>
    <row r="48" spans="1:22" ht="15" customHeight="1" x14ac:dyDescent="0.35">
      <c r="A48" s="16" t="s">
        <v>128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15" customHeight="1" x14ac:dyDescent="0.35">
      <c r="A49" s="16" t="s">
        <v>124</v>
      </c>
      <c r="B49" s="29">
        <f>'BPU Vérif Period'!P15</f>
        <v>0</v>
      </c>
      <c r="C49" s="30">
        <v>2</v>
      </c>
      <c r="D49" s="17">
        <f>B49*C49</f>
        <v>0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ht="15" customHeight="1" x14ac:dyDescent="0.35">
      <c r="A50" s="16" t="s">
        <v>125</v>
      </c>
      <c r="B50" s="29">
        <f>'BPU Vérif Period'!P16</f>
        <v>0</v>
      </c>
      <c r="C50" s="30">
        <v>2</v>
      </c>
      <c r="D50" s="17">
        <f>B50*C50</f>
        <v>0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ht="15" customHeight="1" x14ac:dyDescent="0.35">
      <c r="A51" s="16" t="s">
        <v>126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ht="15" customHeight="1" x14ac:dyDescent="0.35">
      <c r="A52" s="16" t="s">
        <v>127</v>
      </c>
      <c r="B52" s="29">
        <f>'BPU Vérif Period'!P18</f>
        <v>0</v>
      </c>
      <c r="C52" s="30">
        <v>2</v>
      </c>
      <c r="D52" s="17">
        <f>B52*C52</f>
        <v>0</v>
      </c>
      <c r="E52" s="29">
        <f>'BPU Vérif Period'!Q18</f>
        <v>0</v>
      </c>
      <c r="F52" s="30">
        <v>2</v>
      </c>
      <c r="G52" s="17">
        <f>E52*F52</f>
        <v>0</v>
      </c>
      <c r="H52" s="29">
        <f>'BPU Vérif Period'!R18</f>
        <v>0</v>
      </c>
      <c r="I52" s="30">
        <v>2</v>
      </c>
      <c r="J52" s="17">
        <f>H52*I52</f>
        <v>0</v>
      </c>
      <c r="K52" s="29">
        <f>'BPU Vérif Period'!S18</f>
        <v>0</v>
      </c>
      <c r="L52" s="30">
        <v>2</v>
      </c>
      <c r="M52" s="17">
        <f>K52*L52</f>
        <v>0</v>
      </c>
      <c r="N52" s="29">
        <f>'BPU Vérif Period'!T18</f>
        <v>0</v>
      </c>
      <c r="O52" s="30">
        <v>2</v>
      </c>
      <c r="P52" s="17">
        <f t="shared" si="3"/>
        <v>0</v>
      </c>
      <c r="Q52" s="29">
        <f>'BPU Vérif Period'!U18</f>
        <v>0</v>
      </c>
      <c r="R52" s="30">
        <v>2</v>
      </c>
      <c r="S52" s="17">
        <f>Q52*R52</f>
        <v>0</v>
      </c>
      <c r="T52" s="29">
        <f>'BPU Vérif Period'!V18</f>
        <v>0</v>
      </c>
      <c r="U52" s="30">
        <v>2</v>
      </c>
      <c r="V52" s="17">
        <f t="shared" si="2"/>
        <v>0</v>
      </c>
    </row>
    <row r="53" spans="1:22" s="11" customFormat="1" ht="15" customHeight="1" x14ac:dyDescent="0.35">
      <c r="A53" s="33" t="s">
        <v>68</v>
      </c>
      <c r="B53" s="101">
        <f>SUM(D39:D52)</f>
        <v>0</v>
      </c>
      <c r="C53" s="102"/>
      <c r="D53" s="103"/>
      <c r="E53" s="101">
        <f>SUM(G39:G52)</f>
        <v>0</v>
      </c>
      <c r="F53" s="102"/>
      <c r="G53" s="103"/>
      <c r="H53" s="101">
        <f>SUM(J39:J52)</f>
        <v>0</v>
      </c>
      <c r="I53" s="102"/>
      <c r="J53" s="103"/>
      <c r="K53" s="101">
        <f>SUM(M39:M52)</f>
        <v>0</v>
      </c>
      <c r="L53" s="102"/>
      <c r="M53" s="103"/>
      <c r="N53" s="101">
        <f>SUM(P39:P52)</f>
        <v>0</v>
      </c>
      <c r="O53" s="102"/>
      <c r="P53" s="103"/>
      <c r="Q53" s="101">
        <f>SUM(S39:S52)</f>
        <v>0</v>
      </c>
      <c r="R53" s="102"/>
      <c r="S53" s="103"/>
      <c r="T53" s="101">
        <f>SUM(V39:V52)</f>
        <v>0</v>
      </c>
      <c r="U53" s="102"/>
      <c r="V53" s="103"/>
    </row>
  </sheetData>
  <sheetProtection algorithmName="SHA-512" hashValue="1JOk3imBvm2v9dU+yov2YB4QEyjQHszCsOFIq3wUO0V2+4Y/WuunUBrmJilAebVAafvy+ZTgi1ThkkOVGNIFng==" saltValue="v1G202ernrkJ36zhxxVpmA==" spinCount="100000" sheet="1" objects="1" scenarios="1"/>
  <mergeCells count="47">
    <mergeCell ref="A20:A21"/>
    <mergeCell ref="A37:A38"/>
    <mergeCell ref="Q37:S37"/>
    <mergeCell ref="T37:V37"/>
    <mergeCell ref="T20:V20"/>
    <mergeCell ref="B37:D37"/>
    <mergeCell ref="E37:G37"/>
    <mergeCell ref="H37:J37"/>
    <mergeCell ref="K37:M37"/>
    <mergeCell ref="N37:P37"/>
    <mergeCell ref="B20:D20"/>
    <mergeCell ref="E20:G20"/>
    <mergeCell ref="H20:J20"/>
    <mergeCell ref="K20:M20"/>
    <mergeCell ref="N20:P20"/>
    <mergeCell ref="Q20:S20"/>
    <mergeCell ref="A1:V1"/>
    <mergeCell ref="A3:A4"/>
    <mergeCell ref="B3:D3"/>
    <mergeCell ref="E3:G3"/>
    <mergeCell ref="H3:J3"/>
    <mergeCell ref="K3:M3"/>
    <mergeCell ref="N3:P3"/>
    <mergeCell ref="Q3:S3"/>
    <mergeCell ref="T3:V3"/>
    <mergeCell ref="B2:J2"/>
    <mergeCell ref="Q36:S36"/>
    <mergeCell ref="T36:V36"/>
    <mergeCell ref="B53:D53"/>
    <mergeCell ref="E53:G53"/>
    <mergeCell ref="H53:J53"/>
    <mergeCell ref="K53:M53"/>
    <mergeCell ref="N53:P53"/>
    <mergeCell ref="Q53:S53"/>
    <mergeCell ref="T53:V53"/>
    <mergeCell ref="B36:D36"/>
    <mergeCell ref="E36:G36"/>
    <mergeCell ref="H36:J36"/>
    <mergeCell ref="K36:M36"/>
    <mergeCell ref="N36:P36"/>
    <mergeCell ref="Q19:S19"/>
    <mergeCell ref="T19:V19"/>
    <mergeCell ref="B19:D19"/>
    <mergeCell ref="E19:G19"/>
    <mergeCell ref="H19:J19"/>
    <mergeCell ref="K19:M19"/>
    <mergeCell ref="N19:P19"/>
  </mergeCells>
  <printOptions horizontalCentered="1" verticalCentered="1"/>
  <pageMargins left="0.19685039370078741" right="0.19685039370078741" top="0.78740157480314965" bottom="0.19685039370078741" header="0" footer="0.31496062992125984"/>
  <pageSetup paperSize="8" scale="7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D7FB-B004-482D-BE7D-EED5E720E53C}">
  <sheetPr>
    <tabColor theme="4" tint="0.79998168889431442"/>
    <pageSetUpPr fitToPage="1"/>
  </sheetPr>
  <dimension ref="A1:H35"/>
  <sheetViews>
    <sheetView workbookViewId="0">
      <selection activeCell="B2" sqref="B2:E2"/>
    </sheetView>
  </sheetViews>
  <sheetFormatPr baseColWidth="10" defaultColWidth="10.81640625" defaultRowHeight="13" x14ac:dyDescent="0.35"/>
  <cols>
    <col min="1" max="1" width="24.81640625" style="12" customWidth="1"/>
    <col min="2" max="8" width="15.7265625" style="12" customWidth="1"/>
    <col min="9" max="16384" width="10.81640625" style="12"/>
  </cols>
  <sheetData>
    <row r="1" spans="1:8" ht="67" customHeight="1" x14ac:dyDescent="0.35">
      <c r="A1" s="11"/>
      <c r="B1" s="116" t="s">
        <v>136</v>
      </c>
      <c r="C1" s="116"/>
      <c r="D1" s="116"/>
      <c r="E1" s="116"/>
      <c r="F1" s="116"/>
      <c r="G1" s="116"/>
      <c r="H1" s="116"/>
    </row>
    <row r="2" spans="1:8" ht="25" customHeight="1" x14ac:dyDescent="0.35">
      <c r="A2" s="11" t="s">
        <v>137</v>
      </c>
      <c r="B2" s="136">
        <f>'BPU Vérif Period'!B2</f>
        <v>0</v>
      </c>
      <c r="C2" s="136"/>
      <c r="D2" s="136"/>
      <c r="E2" s="136"/>
      <c r="F2" s="34"/>
      <c r="G2" s="34"/>
      <c r="H2" s="34"/>
    </row>
    <row r="3" spans="1:8" ht="25" customHeight="1" x14ac:dyDescent="0.35">
      <c r="A3" s="117" t="s">
        <v>74</v>
      </c>
      <c r="B3" s="117"/>
      <c r="C3" s="117"/>
      <c r="D3" s="117"/>
      <c r="E3" s="117"/>
      <c r="F3" s="117"/>
      <c r="G3" s="117"/>
      <c r="H3" s="117"/>
    </row>
    <row r="4" spans="1:8" ht="52" x14ac:dyDescent="0.35">
      <c r="A4" s="36" t="s">
        <v>75</v>
      </c>
      <c r="B4" s="35" t="s">
        <v>113</v>
      </c>
      <c r="C4" s="35" t="s">
        <v>114</v>
      </c>
      <c r="D4" s="35" t="s">
        <v>3</v>
      </c>
      <c r="E4" s="35" t="s">
        <v>4</v>
      </c>
      <c r="F4" s="35" t="s">
        <v>5</v>
      </c>
      <c r="G4" s="35" t="s">
        <v>6</v>
      </c>
      <c r="H4" s="37" t="s">
        <v>115</v>
      </c>
    </row>
    <row r="5" spans="1:8" ht="15" customHeight="1" x14ac:dyDescent="0.35">
      <c r="A5" s="36"/>
      <c r="B5" s="117" t="s">
        <v>72</v>
      </c>
      <c r="C5" s="117"/>
      <c r="D5" s="117"/>
      <c r="E5" s="117"/>
      <c r="F5" s="117"/>
      <c r="G5" s="117"/>
      <c r="H5" s="117"/>
    </row>
    <row r="6" spans="1:8" ht="15" customHeight="1" x14ac:dyDescent="0.35">
      <c r="A6" s="38" t="s">
        <v>7</v>
      </c>
      <c r="B6" s="9"/>
      <c r="C6" s="9"/>
      <c r="D6" s="9"/>
      <c r="E6" s="9"/>
      <c r="F6" s="9"/>
      <c r="G6" s="9"/>
      <c r="H6" s="9"/>
    </row>
    <row r="7" spans="1:8" ht="15" customHeight="1" x14ac:dyDescent="0.35">
      <c r="A7" s="38" t="s">
        <v>8</v>
      </c>
      <c r="B7" s="9"/>
      <c r="C7" s="9"/>
      <c r="D7" s="9"/>
      <c r="E7" s="9"/>
      <c r="F7" s="9"/>
      <c r="G7" s="9"/>
      <c r="H7" s="9"/>
    </row>
    <row r="8" spans="1:8" ht="15" customHeight="1" x14ac:dyDescent="0.35">
      <c r="A8" s="38" t="s">
        <v>9</v>
      </c>
      <c r="B8" s="9"/>
      <c r="C8" s="9"/>
      <c r="D8" s="9"/>
      <c r="E8" s="9"/>
      <c r="F8" s="9"/>
      <c r="G8" s="9"/>
      <c r="H8" s="9"/>
    </row>
    <row r="9" spans="1:8" ht="15" customHeight="1" x14ac:dyDescent="0.35">
      <c r="A9" s="38" t="s">
        <v>10</v>
      </c>
      <c r="B9" s="9"/>
      <c r="C9" s="9"/>
      <c r="D9" s="9"/>
      <c r="E9" s="9"/>
      <c r="F9" s="9"/>
      <c r="G9" s="9"/>
      <c r="H9" s="9"/>
    </row>
    <row r="10" spans="1:8" ht="15" customHeight="1" x14ac:dyDescent="0.35">
      <c r="A10" s="38" t="s">
        <v>11</v>
      </c>
      <c r="B10" s="9"/>
      <c r="C10" s="9"/>
      <c r="D10" s="9"/>
      <c r="E10" s="9"/>
      <c r="F10" s="9"/>
      <c r="G10" s="9"/>
      <c r="H10" s="9"/>
    </row>
    <row r="11" spans="1:8" ht="15" customHeight="1" x14ac:dyDescent="0.35">
      <c r="A11" s="38" t="s">
        <v>12</v>
      </c>
      <c r="B11" s="9"/>
      <c r="C11" s="9"/>
      <c r="D11" s="9"/>
      <c r="E11" s="9"/>
      <c r="F11" s="9"/>
      <c r="G11" s="9"/>
      <c r="H11" s="9"/>
    </row>
    <row r="12" spans="1:8" ht="15" customHeight="1" x14ac:dyDescent="0.35">
      <c r="A12" s="38" t="s">
        <v>13</v>
      </c>
      <c r="B12" s="9"/>
      <c r="C12" s="9"/>
      <c r="D12" s="9"/>
      <c r="E12" s="9"/>
      <c r="F12" s="9"/>
      <c r="G12" s="9"/>
      <c r="H12" s="9"/>
    </row>
    <row r="13" spans="1:8" ht="15" customHeight="1" x14ac:dyDescent="0.35">
      <c r="A13" s="38" t="s">
        <v>14</v>
      </c>
      <c r="B13" s="9"/>
      <c r="C13" s="9"/>
      <c r="D13" s="9"/>
      <c r="E13" s="9"/>
      <c r="F13" s="9"/>
      <c r="G13" s="9"/>
      <c r="H13" s="9"/>
    </row>
    <row r="14" spans="1:8" ht="15" customHeight="1" x14ac:dyDescent="0.35">
      <c r="A14" s="38" t="s">
        <v>15</v>
      </c>
      <c r="B14" s="9"/>
      <c r="C14" s="9"/>
      <c r="D14" s="9"/>
      <c r="E14" s="9"/>
      <c r="F14" s="9"/>
      <c r="G14" s="9"/>
      <c r="H14" s="9"/>
    </row>
    <row r="15" spans="1:8" ht="15" customHeight="1" x14ac:dyDescent="0.35">
      <c r="A15" s="38" t="s">
        <v>16</v>
      </c>
      <c r="B15" s="9"/>
      <c r="C15" s="9"/>
      <c r="D15" s="9"/>
      <c r="E15" s="9"/>
      <c r="F15" s="9"/>
      <c r="G15" s="9"/>
      <c r="H15" s="9"/>
    </row>
    <row r="16" spans="1:8" ht="15" customHeight="1" x14ac:dyDescent="0.35">
      <c r="A16" s="38" t="s">
        <v>17</v>
      </c>
      <c r="B16" s="9"/>
      <c r="C16" s="9"/>
      <c r="D16" s="9"/>
      <c r="E16" s="9"/>
      <c r="F16" s="9"/>
      <c r="G16" s="9"/>
      <c r="H16" s="9"/>
    </row>
    <row r="17" spans="1:8" ht="15" customHeight="1" x14ac:dyDescent="0.35">
      <c r="A17" s="38" t="s">
        <v>38</v>
      </c>
      <c r="B17" s="9"/>
      <c r="C17" s="9"/>
      <c r="D17" s="9"/>
      <c r="E17" s="9"/>
      <c r="F17" s="9"/>
      <c r="G17" s="9"/>
      <c r="H17" s="9"/>
    </row>
    <row r="18" spans="1:8" ht="15" customHeight="1" x14ac:dyDescent="0.35">
      <c r="A18" s="38" t="s">
        <v>18</v>
      </c>
      <c r="B18" s="9"/>
      <c r="C18" s="9"/>
      <c r="D18" s="9"/>
      <c r="E18" s="9"/>
      <c r="F18" s="9"/>
      <c r="G18" s="9"/>
      <c r="H18" s="9"/>
    </row>
    <row r="19" spans="1:8" ht="10" customHeight="1" x14ac:dyDescent="0.35">
      <c r="A19" s="39"/>
      <c r="B19" s="39"/>
      <c r="C19" s="39"/>
      <c r="D19" s="39"/>
      <c r="E19" s="39"/>
      <c r="F19" s="39"/>
      <c r="G19" s="39"/>
      <c r="H19" s="39"/>
    </row>
    <row r="20" spans="1:8" ht="25" customHeight="1" x14ac:dyDescent="0.35">
      <c r="A20" s="118" t="s">
        <v>76</v>
      </c>
      <c r="B20" s="119"/>
      <c r="C20" s="119"/>
      <c r="D20" s="119"/>
      <c r="E20" s="119"/>
      <c r="F20" s="119"/>
      <c r="G20" s="119"/>
      <c r="H20" s="120"/>
    </row>
    <row r="21" spans="1:8" ht="52" x14ac:dyDescent="0.35">
      <c r="A21" s="40"/>
      <c r="B21" s="41" t="s">
        <v>1</v>
      </c>
      <c r="C21" s="41" t="s">
        <v>2</v>
      </c>
      <c r="D21" s="41" t="s">
        <v>3</v>
      </c>
      <c r="E21" s="41" t="s">
        <v>4</v>
      </c>
      <c r="F21" s="41" t="s">
        <v>5</v>
      </c>
      <c r="G21" s="41" t="s">
        <v>6</v>
      </c>
      <c r="H21" s="41" t="s">
        <v>73</v>
      </c>
    </row>
    <row r="22" spans="1:8" ht="20.5" customHeight="1" x14ac:dyDescent="0.35">
      <c r="A22" s="40" t="s">
        <v>77</v>
      </c>
      <c r="B22" s="40" t="s">
        <v>19</v>
      </c>
      <c r="C22" s="40" t="s">
        <v>20</v>
      </c>
      <c r="D22" s="40" t="s">
        <v>69</v>
      </c>
      <c r="E22" s="40" t="s">
        <v>70</v>
      </c>
      <c r="F22" s="40" t="s">
        <v>21</v>
      </c>
      <c r="G22" s="40" t="s">
        <v>22</v>
      </c>
      <c r="H22" s="40" t="s">
        <v>71</v>
      </c>
    </row>
    <row r="23" spans="1:8" ht="26.15" customHeight="1" x14ac:dyDescent="0.35">
      <c r="A23" s="42" t="s">
        <v>23</v>
      </c>
      <c r="B23" s="5"/>
      <c r="C23" s="5"/>
      <c r="D23" s="6"/>
      <c r="E23" s="6"/>
      <c r="F23" s="6"/>
      <c r="G23" s="6"/>
      <c r="H23" s="6"/>
    </row>
    <row r="24" spans="1:8" ht="10" customHeight="1" x14ac:dyDescent="0.35">
      <c r="A24" s="43"/>
      <c r="B24" s="44"/>
      <c r="C24" s="44"/>
      <c r="D24" s="45"/>
      <c r="E24" s="45"/>
      <c r="F24" s="45"/>
      <c r="G24" s="45"/>
      <c r="H24" s="45"/>
    </row>
    <row r="25" spans="1:8" ht="25" customHeight="1" x14ac:dyDescent="0.35">
      <c r="A25" s="118" t="s">
        <v>78</v>
      </c>
      <c r="B25" s="119"/>
      <c r="C25" s="119"/>
      <c r="D25" s="119"/>
      <c r="E25" s="119"/>
      <c r="F25" s="119"/>
      <c r="G25" s="119"/>
      <c r="H25" s="120"/>
    </row>
    <row r="26" spans="1:8" ht="15" customHeight="1" x14ac:dyDescent="0.35">
      <c r="A26" s="46" t="s">
        <v>24</v>
      </c>
      <c r="B26" s="6"/>
      <c r="C26" s="6"/>
      <c r="D26" s="6"/>
      <c r="E26" s="6"/>
      <c r="F26" s="6"/>
      <c r="G26" s="6"/>
      <c r="H26" s="6"/>
    </row>
    <row r="27" spans="1:8" ht="15" customHeight="1" x14ac:dyDescent="0.35">
      <c r="A27" s="46" t="s">
        <v>25</v>
      </c>
      <c r="B27" s="6"/>
      <c r="C27" s="6"/>
      <c r="D27" s="6"/>
      <c r="E27" s="6"/>
      <c r="F27" s="6"/>
      <c r="G27" s="6"/>
      <c r="H27" s="6"/>
    </row>
    <row r="28" spans="1:8" ht="15" customHeight="1" x14ac:dyDescent="0.35">
      <c r="A28" s="47" t="s">
        <v>26</v>
      </c>
      <c r="B28" s="6"/>
      <c r="C28" s="6"/>
      <c r="D28" s="6"/>
      <c r="E28" s="6"/>
      <c r="F28" s="6"/>
      <c r="G28" s="6"/>
      <c r="H28" s="6"/>
    </row>
    <row r="29" spans="1:8" ht="10" customHeight="1" x14ac:dyDescent="0.35">
      <c r="A29" s="39"/>
      <c r="B29" s="39"/>
      <c r="C29" s="39"/>
      <c r="D29" s="39"/>
      <c r="E29" s="39"/>
      <c r="F29" s="39"/>
      <c r="G29" s="39"/>
      <c r="H29" s="39"/>
    </row>
    <row r="30" spans="1:8" ht="25" customHeight="1" x14ac:dyDescent="0.35">
      <c r="A30" s="113" t="s">
        <v>79</v>
      </c>
      <c r="B30" s="114"/>
      <c r="C30" s="115"/>
      <c r="D30" s="39"/>
      <c r="E30" s="39"/>
      <c r="F30" s="39"/>
      <c r="G30" s="39"/>
      <c r="H30" s="39"/>
    </row>
    <row r="31" spans="1:8" ht="26" x14ac:dyDescent="0.35">
      <c r="A31" s="41"/>
      <c r="B31" s="41" t="s">
        <v>80</v>
      </c>
      <c r="C31" s="41" t="s">
        <v>81</v>
      </c>
      <c r="D31" s="39"/>
      <c r="E31" s="39"/>
      <c r="F31" s="39"/>
      <c r="G31" s="39"/>
    </row>
    <row r="32" spans="1:8" ht="15" customHeight="1" x14ac:dyDescent="0.35">
      <c r="A32" s="47" t="s">
        <v>82</v>
      </c>
      <c r="B32" s="7"/>
      <c r="C32" s="8"/>
      <c r="D32" s="39"/>
      <c r="E32" s="39"/>
      <c r="F32" s="39"/>
      <c r="G32" s="39"/>
    </row>
    <row r="33" spans="1:7" ht="15" customHeight="1" x14ac:dyDescent="0.35">
      <c r="A33" s="47" t="s">
        <v>83</v>
      </c>
      <c r="B33" s="7"/>
      <c r="C33" s="8"/>
      <c r="D33" s="39"/>
      <c r="E33" s="39"/>
      <c r="F33" s="39"/>
      <c r="G33" s="39"/>
    </row>
    <row r="34" spans="1:7" x14ac:dyDescent="0.35">
      <c r="D34" s="39"/>
      <c r="E34" s="39"/>
      <c r="F34" s="39"/>
      <c r="G34" s="39"/>
    </row>
    <row r="35" spans="1:7" x14ac:dyDescent="0.35">
      <c r="D35" s="39"/>
      <c r="E35" s="39"/>
      <c r="F35" s="39"/>
      <c r="G35" s="39"/>
    </row>
  </sheetData>
  <sheetProtection algorithmName="SHA-512" hashValue="WX5gI8icoq+lXK3e0+RvvhIGzQ3TMqbmCWJF8lMsOVRX0IreNvEd13h+CmODeqi7tgYnEb4Nj4d88QQAZNw1XQ==" saltValue="Qti12KuxCUIf8diMMgeiIA==" spinCount="100000" sheet="1" objects="1" scenarios="1"/>
  <mergeCells count="7">
    <mergeCell ref="A30:C30"/>
    <mergeCell ref="B1:H1"/>
    <mergeCell ref="A3:H3"/>
    <mergeCell ref="B5:H5"/>
    <mergeCell ref="A20:H20"/>
    <mergeCell ref="A25:H25"/>
    <mergeCell ref="B2:E2"/>
  </mergeCells>
  <printOptions horizontalCentered="1" verticalCentered="1"/>
  <pageMargins left="0.19685039370078741" right="0.19685039370078741" top="0.19685039370078741" bottom="0.19685039370078741" header="0" footer="0"/>
  <pageSetup paperSize="9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B5816-F7E9-414F-AFBC-E3F53C6046A8}">
  <sheetPr>
    <tabColor theme="4" tint="0.79998168889431442"/>
    <pageSetUpPr fitToPage="1"/>
  </sheetPr>
  <dimension ref="A1:T80"/>
  <sheetViews>
    <sheetView zoomScaleNormal="100" workbookViewId="0">
      <selection activeCell="C2" sqref="C2:G2"/>
    </sheetView>
  </sheetViews>
  <sheetFormatPr baseColWidth="10" defaultColWidth="10.81640625" defaultRowHeight="13" x14ac:dyDescent="0.3"/>
  <cols>
    <col min="1" max="1" width="20.54296875" style="48" customWidth="1"/>
    <col min="2" max="2" width="11.453125" style="49"/>
    <col min="3" max="3" width="12.54296875" style="49" customWidth="1"/>
    <col min="4" max="4" width="10.81640625" style="49"/>
    <col min="5" max="5" width="7.54296875" style="48" bestFit="1" customWidth="1"/>
    <col min="6" max="6" width="11.453125" style="49"/>
    <col min="7" max="7" width="20.54296875" style="48" customWidth="1"/>
    <col min="8" max="8" width="10.81640625" style="48"/>
    <col min="9" max="9" width="7.54296875" style="48" bestFit="1" customWidth="1"/>
    <col min="10" max="10" width="10.81640625" style="48"/>
    <col min="11" max="11" width="20.54296875" style="48" customWidth="1"/>
    <col min="12" max="12" width="10.81640625" style="48"/>
    <col min="13" max="13" width="7.54296875" style="48" bestFit="1" customWidth="1"/>
    <col min="14" max="14" width="10.81640625" style="48"/>
    <col min="15" max="15" width="20.54296875" style="48" customWidth="1"/>
    <col min="16" max="16" width="10.81640625" style="48"/>
    <col min="17" max="17" width="7.54296875" style="48" bestFit="1" customWidth="1"/>
    <col min="18" max="18" width="10.81640625" style="48"/>
    <col min="19" max="19" width="25.54296875" style="48" customWidth="1"/>
    <col min="20" max="16384" width="10.81640625" style="48"/>
  </cols>
  <sheetData>
    <row r="1" spans="1:20" ht="67" customHeight="1" x14ac:dyDescent="0.3">
      <c r="D1" s="124" t="s">
        <v>133</v>
      </c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1:20" ht="30" customHeight="1" thickBot="1" x14ac:dyDescent="0.35">
      <c r="A2" s="137" t="s">
        <v>137</v>
      </c>
      <c r="B2" s="137"/>
      <c r="C2" s="138">
        <f>'BPU Vérif Period'!B2</f>
        <v>0</v>
      </c>
      <c r="D2" s="138"/>
      <c r="E2" s="138"/>
      <c r="F2" s="138"/>
      <c r="G2" s="138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25" customHeight="1" thickBot="1" x14ac:dyDescent="0.35">
      <c r="A3" s="127" t="s">
        <v>84</v>
      </c>
      <c r="B3" s="128"/>
      <c r="C3" s="128"/>
      <c r="D3" s="128"/>
      <c r="E3" s="128"/>
      <c r="F3" s="128"/>
      <c r="G3" s="132" t="s">
        <v>94</v>
      </c>
      <c r="H3" s="128"/>
      <c r="I3" s="128"/>
      <c r="J3" s="128"/>
      <c r="K3" s="132" t="s">
        <v>88</v>
      </c>
      <c r="L3" s="128"/>
      <c r="M3" s="128"/>
      <c r="N3" s="129"/>
    </row>
    <row r="4" spans="1:20" ht="26.5" thickBot="1" x14ac:dyDescent="0.35">
      <c r="A4" s="50" t="s">
        <v>89</v>
      </c>
      <c r="B4" s="51" t="s">
        <v>90</v>
      </c>
      <c r="C4" s="51" t="s">
        <v>85</v>
      </c>
      <c r="D4" s="51" t="s">
        <v>86</v>
      </c>
      <c r="E4" s="51" t="s">
        <v>129</v>
      </c>
      <c r="F4" s="52" t="s">
        <v>91</v>
      </c>
      <c r="G4" s="50" t="s">
        <v>89</v>
      </c>
      <c r="H4" s="51" t="s">
        <v>87</v>
      </c>
      <c r="I4" s="51" t="s">
        <v>130</v>
      </c>
      <c r="J4" s="52" t="s">
        <v>91</v>
      </c>
      <c r="K4" s="50" t="s">
        <v>89</v>
      </c>
      <c r="L4" s="51" t="s">
        <v>87</v>
      </c>
      <c r="M4" s="51" t="s">
        <v>130</v>
      </c>
      <c r="N4" s="52" t="s">
        <v>91</v>
      </c>
    </row>
    <row r="5" spans="1:20" x14ac:dyDescent="0.3">
      <c r="A5" s="53" t="s">
        <v>7</v>
      </c>
      <c r="B5" s="54">
        <f>'BPU Controle technique'!B6</f>
        <v>0</v>
      </c>
      <c r="C5" s="54">
        <f>B5*'BPU Controle technique'!B26</f>
        <v>0</v>
      </c>
      <c r="D5" s="54">
        <f>B5-C5</f>
        <v>0</v>
      </c>
      <c r="E5" s="55">
        <v>4</v>
      </c>
      <c r="F5" s="56">
        <f>D5*E5</f>
        <v>0</v>
      </c>
      <c r="G5" s="53" t="s">
        <v>7</v>
      </c>
      <c r="H5" s="54">
        <f>D5+(D5*'BPU Controle technique'!$B$23)</f>
        <v>0</v>
      </c>
      <c r="I5" s="55">
        <v>2</v>
      </c>
      <c r="J5" s="56">
        <f>H5*I5</f>
        <v>0</v>
      </c>
      <c r="K5" s="53" t="s">
        <v>7</v>
      </c>
      <c r="L5" s="54">
        <f>H5+(H5*'BPU Controle technique'!$B$23)</f>
        <v>0</v>
      </c>
      <c r="M5" s="57">
        <v>2</v>
      </c>
      <c r="N5" s="58">
        <f>L5*M5</f>
        <v>0</v>
      </c>
      <c r="O5" s="59"/>
      <c r="P5" s="59"/>
      <c r="Q5" s="59"/>
      <c r="R5" s="59"/>
    </row>
    <row r="6" spans="1:20" x14ac:dyDescent="0.3">
      <c r="A6" s="60" t="s">
        <v>14</v>
      </c>
      <c r="B6" s="61">
        <f>'BPU Controle technique'!B13</f>
        <v>0</v>
      </c>
      <c r="C6" s="54">
        <f>B6*'BPU Controle technique'!$B$26</f>
        <v>0</v>
      </c>
      <c r="D6" s="54">
        <f t="shared" ref="D6:D8" si="0">B6-C6</f>
        <v>0</v>
      </c>
      <c r="E6" s="55">
        <v>4</v>
      </c>
      <c r="F6" s="56">
        <f t="shared" ref="F6:F8" si="1">D6*E6</f>
        <v>0</v>
      </c>
      <c r="G6" s="60" t="s">
        <v>14</v>
      </c>
      <c r="H6" s="54">
        <f>D6+(D6*'BPU Controle technique'!$B$23)</f>
        <v>0</v>
      </c>
      <c r="I6" s="55">
        <v>2</v>
      </c>
      <c r="J6" s="56">
        <f t="shared" ref="J6:J8" si="2">H6*I6</f>
        <v>0</v>
      </c>
      <c r="K6" s="60" t="s">
        <v>14</v>
      </c>
      <c r="L6" s="54">
        <f>J6+(J6*'BPU Controle technique'!$B$23)</f>
        <v>0</v>
      </c>
      <c r="M6" s="57">
        <v>2</v>
      </c>
      <c r="N6" s="62">
        <f t="shared" ref="N6:N8" si="3">L6*M6</f>
        <v>0</v>
      </c>
      <c r="O6" s="59"/>
      <c r="P6" s="59"/>
      <c r="Q6" s="59"/>
      <c r="R6" s="59"/>
    </row>
    <row r="7" spans="1:20" x14ac:dyDescent="0.3">
      <c r="A7" s="60" t="s">
        <v>8</v>
      </c>
      <c r="B7" s="61">
        <f>'BPU Controle technique'!B7</f>
        <v>0</v>
      </c>
      <c r="C7" s="54">
        <f>B7*'BPU Controle technique'!$B$26</f>
        <v>0</v>
      </c>
      <c r="D7" s="54">
        <f t="shared" si="0"/>
        <v>0</v>
      </c>
      <c r="E7" s="55">
        <v>4</v>
      </c>
      <c r="F7" s="56">
        <f t="shared" si="1"/>
        <v>0</v>
      </c>
      <c r="G7" s="60" t="s">
        <v>8</v>
      </c>
      <c r="H7" s="54">
        <f>D7+(D7*'BPU Controle technique'!$B$23)</f>
        <v>0</v>
      </c>
      <c r="I7" s="55">
        <v>2</v>
      </c>
      <c r="J7" s="56">
        <f t="shared" si="2"/>
        <v>0</v>
      </c>
      <c r="K7" s="60" t="s">
        <v>8</v>
      </c>
      <c r="L7" s="54">
        <f>J7+(J7*'BPU Controle technique'!$B$23)</f>
        <v>0</v>
      </c>
      <c r="M7" s="57">
        <v>2</v>
      </c>
      <c r="N7" s="62">
        <f t="shared" si="3"/>
        <v>0</v>
      </c>
      <c r="O7" s="59"/>
      <c r="P7" s="59"/>
      <c r="Q7" s="59"/>
      <c r="R7" s="59"/>
    </row>
    <row r="8" spans="1:20" ht="13.5" thickBot="1" x14ac:dyDescent="0.35">
      <c r="A8" s="60" t="s">
        <v>12</v>
      </c>
      <c r="B8" s="61">
        <f>'BPU Controle technique'!B11</f>
        <v>0</v>
      </c>
      <c r="C8" s="54">
        <f>B8*'BPU Controle technique'!$B$26</f>
        <v>0</v>
      </c>
      <c r="D8" s="54">
        <f t="shared" si="0"/>
        <v>0</v>
      </c>
      <c r="E8" s="55">
        <v>4</v>
      </c>
      <c r="F8" s="56">
        <f t="shared" si="1"/>
        <v>0</v>
      </c>
      <c r="G8" s="60" t="s">
        <v>12</v>
      </c>
      <c r="H8" s="54">
        <f>D8+(D8*'BPU Controle technique'!$B$23)</f>
        <v>0</v>
      </c>
      <c r="I8" s="55">
        <v>2</v>
      </c>
      <c r="J8" s="56">
        <f t="shared" si="2"/>
        <v>0</v>
      </c>
      <c r="K8" s="60" t="s">
        <v>12</v>
      </c>
      <c r="L8" s="54">
        <f>J8+(J8*'BPU Controle technique'!$B$23)</f>
        <v>0</v>
      </c>
      <c r="M8" s="57">
        <v>2</v>
      </c>
      <c r="N8" s="63">
        <f t="shared" si="3"/>
        <v>0</v>
      </c>
      <c r="O8" s="59"/>
      <c r="P8" s="59"/>
      <c r="Q8" s="59"/>
      <c r="R8" s="59"/>
    </row>
    <row r="9" spans="1:20" ht="20.149999999999999" customHeight="1" thickBot="1" x14ac:dyDescent="0.35">
      <c r="A9" s="64"/>
      <c r="B9" s="65"/>
      <c r="C9" s="65"/>
      <c r="D9" s="125" t="s">
        <v>31</v>
      </c>
      <c r="E9" s="126"/>
      <c r="F9" s="66">
        <f>SUM(F5:F8)</f>
        <v>0</v>
      </c>
      <c r="G9" s="64"/>
      <c r="H9" s="125" t="s">
        <v>31</v>
      </c>
      <c r="I9" s="126"/>
      <c r="J9" s="66">
        <f>SUM(J5:J8)</f>
        <v>0</v>
      </c>
      <c r="K9" s="64"/>
      <c r="L9" s="125" t="s">
        <v>31</v>
      </c>
      <c r="M9" s="126"/>
      <c r="N9" s="67">
        <f>SUM(N5:N8)</f>
        <v>0</v>
      </c>
      <c r="O9" s="59"/>
      <c r="P9" s="59"/>
      <c r="Q9" s="59"/>
      <c r="R9" s="59"/>
      <c r="S9" s="52" t="s">
        <v>92</v>
      </c>
      <c r="T9" s="68">
        <f>F9+J9+N9</f>
        <v>0</v>
      </c>
    </row>
    <row r="10" spans="1:20" ht="25" customHeight="1" thickBot="1" x14ac:dyDescent="0.35">
      <c r="A10" s="127" t="s">
        <v>93</v>
      </c>
      <c r="B10" s="128"/>
      <c r="C10" s="128"/>
      <c r="D10" s="128"/>
      <c r="E10" s="128"/>
      <c r="F10" s="128"/>
      <c r="G10" s="132" t="s">
        <v>94</v>
      </c>
      <c r="H10" s="128"/>
      <c r="I10" s="128"/>
      <c r="J10" s="128"/>
      <c r="K10" s="127" t="s">
        <v>95</v>
      </c>
      <c r="L10" s="128"/>
      <c r="M10" s="128"/>
      <c r="N10" s="129"/>
      <c r="O10" s="59"/>
      <c r="P10" s="59"/>
      <c r="Q10" s="59"/>
      <c r="R10" s="59"/>
    </row>
    <row r="11" spans="1:20" ht="26.5" thickBot="1" x14ac:dyDescent="0.35">
      <c r="A11" s="50" t="s">
        <v>89</v>
      </c>
      <c r="B11" s="51" t="s">
        <v>90</v>
      </c>
      <c r="C11" s="51" t="s">
        <v>85</v>
      </c>
      <c r="D11" s="51" t="s">
        <v>86</v>
      </c>
      <c r="E11" s="51" t="s">
        <v>129</v>
      </c>
      <c r="F11" s="52" t="s">
        <v>91</v>
      </c>
      <c r="G11" s="50" t="s">
        <v>89</v>
      </c>
      <c r="H11" s="51" t="s">
        <v>87</v>
      </c>
      <c r="I11" s="51" t="s">
        <v>130</v>
      </c>
      <c r="J11" s="52" t="s">
        <v>91</v>
      </c>
      <c r="K11" s="50" t="s">
        <v>89</v>
      </c>
      <c r="L11" s="51" t="s">
        <v>87</v>
      </c>
      <c r="M11" s="51" t="s">
        <v>130</v>
      </c>
      <c r="N11" s="52" t="s">
        <v>91</v>
      </c>
      <c r="O11" s="59"/>
      <c r="P11" s="59"/>
      <c r="Q11" s="59"/>
      <c r="R11" s="59"/>
    </row>
    <row r="12" spans="1:20" x14ac:dyDescent="0.3">
      <c r="A12" s="53" t="s">
        <v>7</v>
      </c>
      <c r="B12" s="54">
        <f>'BPU Controle technique'!C6</f>
        <v>0</v>
      </c>
      <c r="C12" s="54">
        <f>B12*'BPU Controle technique'!$C$26</f>
        <v>0</v>
      </c>
      <c r="D12" s="54">
        <f>B12-C12</f>
        <v>0</v>
      </c>
      <c r="E12" s="55">
        <v>3</v>
      </c>
      <c r="F12" s="69">
        <f>D12*E12</f>
        <v>0</v>
      </c>
      <c r="G12" s="53" t="s">
        <v>7</v>
      </c>
      <c r="H12" s="54">
        <f>D12+(D12*'BPU Controle technique'!$C$23)</f>
        <v>0</v>
      </c>
      <c r="I12" s="55">
        <v>2</v>
      </c>
      <c r="J12" s="69">
        <f>H12*I12</f>
        <v>0</v>
      </c>
      <c r="K12" s="53" t="s">
        <v>7</v>
      </c>
      <c r="L12" s="54">
        <f>H12+(H12*'BPU Controle technique'!$C$23)</f>
        <v>0</v>
      </c>
      <c r="M12" s="57">
        <v>1</v>
      </c>
      <c r="N12" s="70">
        <f>L12*M12</f>
        <v>0</v>
      </c>
      <c r="O12" s="59"/>
      <c r="P12" s="59"/>
      <c r="Q12" s="59"/>
      <c r="R12" s="59"/>
    </row>
    <row r="13" spans="1:20" x14ac:dyDescent="0.3">
      <c r="A13" s="60" t="s">
        <v>14</v>
      </c>
      <c r="B13" s="61">
        <f>'BPU Controle technique'!C13</f>
        <v>0</v>
      </c>
      <c r="C13" s="54">
        <f>B13*'BPU Controle technique'!$C$26</f>
        <v>0</v>
      </c>
      <c r="D13" s="54">
        <f t="shared" ref="D13:D15" si="4">B13-C13</f>
        <v>0</v>
      </c>
      <c r="E13" s="55">
        <v>3</v>
      </c>
      <c r="F13" s="69">
        <f t="shared" ref="F13:F15" si="5">D13*E13</f>
        <v>0</v>
      </c>
      <c r="G13" s="60" t="s">
        <v>14</v>
      </c>
      <c r="H13" s="54">
        <f>D13+(D13*'BPU Controle technique'!$C$23)</f>
        <v>0</v>
      </c>
      <c r="I13" s="55">
        <v>2</v>
      </c>
      <c r="J13" s="71">
        <f t="shared" ref="J13:J15" si="6">H13*I13</f>
        <v>0</v>
      </c>
      <c r="K13" s="60" t="s">
        <v>14</v>
      </c>
      <c r="L13" s="54">
        <f>H13+(H13*'BPU Controle technique'!$C$23)</f>
        <v>0</v>
      </c>
      <c r="M13" s="57">
        <v>1</v>
      </c>
      <c r="N13" s="72">
        <f t="shared" ref="N13:N15" si="7">L13*M13</f>
        <v>0</v>
      </c>
      <c r="O13" s="59"/>
      <c r="P13" s="59"/>
      <c r="Q13" s="59"/>
      <c r="R13" s="59"/>
    </row>
    <row r="14" spans="1:20" x14ac:dyDescent="0.3">
      <c r="A14" s="60" t="s">
        <v>8</v>
      </c>
      <c r="B14" s="61">
        <f>'BPU Controle technique'!C7</f>
        <v>0</v>
      </c>
      <c r="C14" s="54">
        <f>B14*'BPU Controle technique'!$C$26</f>
        <v>0</v>
      </c>
      <c r="D14" s="54">
        <f t="shared" si="4"/>
        <v>0</v>
      </c>
      <c r="E14" s="55">
        <v>3</v>
      </c>
      <c r="F14" s="69">
        <f t="shared" si="5"/>
        <v>0</v>
      </c>
      <c r="G14" s="60" t="s">
        <v>8</v>
      </c>
      <c r="H14" s="54">
        <f>D14+(D14*'BPU Controle technique'!$C$23)</f>
        <v>0</v>
      </c>
      <c r="I14" s="55">
        <v>2</v>
      </c>
      <c r="J14" s="71">
        <f t="shared" si="6"/>
        <v>0</v>
      </c>
      <c r="K14" s="60" t="s">
        <v>8</v>
      </c>
      <c r="L14" s="54">
        <f>H14+(H14*'BPU Controle technique'!$C$23)</f>
        <v>0</v>
      </c>
      <c r="M14" s="57">
        <v>1</v>
      </c>
      <c r="N14" s="72">
        <f t="shared" si="7"/>
        <v>0</v>
      </c>
      <c r="O14" s="59"/>
      <c r="P14" s="59"/>
      <c r="Q14" s="59"/>
      <c r="R14" s="59"/>
    </row>
    <row r="15" spans="1:20" ht="13.5" thickBot="1" x14ac:dyDescent="0.35">
      <c r="A15" s="60" t="s">
        <v>12</v>
      </c>
      <c r="B15" s="61">
        <f>'BPU Controle technique'!C11</f>
        <v>0</v>
      </c>
      <c r="C15" s="54">
        <f>B15*'BPU Controle technique'!$C$26</f>
        <v>0</v>
      </c>
      <c r="D15" s="54">
        <f t="shared" si="4"/>
        <v>0</v>
      </c>
      <c r="E15" s="55">
        <v>3</v>
      </c>
      <c r="F15" s="69">
        <f t="shared" si="5"/>
        <v>0</v>
      </c>
      <c r="G15" s="60" t="s">
        <v>12</v>
      </c>
      <c r="H15" s="54">
        <f>D15+(D15*'BPU Controle technique'!$C$23)</f>
        <v>0</v>
      </c>
      <c r="I15" s="55">
        <v>2</v>
      </c>
      <c r="J15" s="71">
        <f t="shared" si="6"/>
        <v>0</v>
      </c>
      <c r="K15" s="60" t="s">
        <v>12</v>
      </c>
      <c r="L15" s="54">
        <f>H15+(H15*'BPU Controle technique'!$C$23)</f>
        <v>0</v>
      </c>
      <c r="M15" s="57">
        <v>1</v>
      </c>
      <c r="N15" s="73">
        <f t="shared" si="7"/>
        <v>0</v>
      </c>
      <c r="O15" s="59"/>
      <c r="P15" s="59"/>
      <c r="Q15" s="59"/>
      <c r="R15" s="59"/>
    </row>
    <row r="16" spans="1:20" ht="20.149999999999999" customHeight="1" thickBot="1" x14ac:dyDescent="0.35">
      <c r="A16" s="64"/>
      <c r="B16" s="65"/>
      <c r="C16" s="65"/>
      <c r="D16" s="125" t="s">
        <v>32</v>
      </c>
      <c r="E16" s="126"/>
      <c r="F16" s="66">
        <f>SUM(F12:F15)</f>
        <v>0</v>
      </c>
      <c r="G16" s="64"/>
      <c r="H16" s="125" t="s">
        <v>32</v>
      </c>
      <c r="I16" s="126"/>
      <c r="J16" s="66">
        <f>SUM(J12:J15)</f>
        <v>0</v>
      </c>
      <c r="K16" s="64"/>
      <c r="L16" s="125" t="s">
        <v>32</v>
      </c>
      <c r="M16" s="126"/>
      <c r="N16" s="67">
        <f>SUM(N12:N15)</f>
        <v>0</v>
      </c>
      <c r="O16" s="59"/>
      <c r="P16" s="59"/>
      <c r="Q16" s="59"/>
      <c r="R16" s="59"/>
      <c r="S16" s="52" t="s">
        <v>96</v>
      </c>
      <c r="T16" s="68">
        <f>F16+J16+N16</f>
        <v>0</v>
      </c>
    </row>
    <row r="17" spans="1:20" ht="25" customHeight="1" thickBot="1" x14ac:dyDescent="0.35">
      <c r="A17" s="127" t="s">
        <v>99</v>
      </c>
      <c r="B17" s="128"/>
      <c r="C17" s="128"/>
      <c r="D17" s="128"/>
      <c r="E17" s="128"/>
      <c r="F17" s="128"/>
      <c r="G17" s="132" t="s">
        <v>94</v>
      </c>
      <c r="H17" s="128"/>
      <c r="I17" s="128"/>
      <c r="J17" s="128"/>
      <c r="K17" s="127" t="s">
        <v>95</v>
      </c>
      <c r="L17" s="128"/>
      <c r="M17" s="128"/>
      <c r="N17" s="129"/>
      <c r="O17" s="127" t="s">
        <v>97</v>
      </c>
      <c r="P17" s="128"/>
      <c r="Q17" s="128"/>
      <c r="R17" s="129"/>
    </row>
    <row r="18" spans="1:20" ht="26.5" thickBot="1" x14ac:dyDescent="0.35">
      <c r="A18" s="50" t="s">
        <v>89</v>
      </c>
      <c r="B18" s="51" t="s">
        <v>90</v>
      </c>
      <c r="C18" s="51" t="s">
        <v>85</v>
      </c>
      <c r="D18" s="51" t="s">
        <v>86</v>
      </c>
      <c r="E18" s="51" t="s">
        <v>129</v>
      </c>
      <c r="F18" s="52" t="s">
        <v>91</v>
      </c>
      <c r="G18" s="50" t="s">
        <v>89</v>
      </c>
      <c r="H18" s="51" t="s">
        <v>87</v>
      </c>
      <c r="I18" s="51" t="s">
        <v>130</v>
      </c>
      <c r="J18" s="52" t="s">
        <v>91</v>
      </c>
      <c r="K18" s="50" t="s">
        <v>89</v>
      </c>
      <c r="L18" s="51" t="s">
        <v>87</v>
      </c>
      <c r="M18" s="51" t="s">
        <v>130</v>
      </c>
      <c r="N18" s="52" t="s">
        <v>91</v>
      </c>
      <c r="O18" s="50" t="s">
        <v>89</v>
      </c>
      <c r="P18" s="51" t="s">
        <v>87</v>
      </c>
      <c r="Q18" s="51" t="s">
        <v>130</v>
      </c>
      <c r="R18" s="52" t="s">
        <v>91</v>
      </c>
    </row>
    <row r="19" spans="1:20" x14ac:dyDescent="0.3">
      <c r="A19" s="53" t="s">
        <v>7</v>
      </c>
      <c r="B19" s="54">
        <f>'BPU Controle technique'!D6</f>
        <v>0</v>
      </c>
      <c r="C19" s="54">
        <f>B19*'BPU Controle technique'!$D$26</f>
        <v>0</v>
      </c>
      <c r="D19" s="54">
        <f>B19-C19</f>
        <v>0</v>
      </c>
      <c r="E19" s="55">
        <v>2</v>
      </c>
      <c r="F19" s="71">
        <f>D19*E19</f>
        <v>0</v>
      </c>
      <c r="G19" s="53" t="s">
        <v>7</v>
      </c>
      <c r="H19" s="54">
        <f>D19+(D19*'BPU Controle technique'!$D$23)</f>
        <v>0</v>
      </c>
      <c r="I19" s="55">
        <v>2</v>
      </c>
      <c r="J19" s="71">
        <f t="shared" ref="J19:J22" si="8">H19*I19</f>
        <v>0</v>
      </c>
      <c r="K19" s="53" t="s">
        <v>7</v>
      </c>
      <c r="L19" s="54">
        <f>H19+(H19*'BPU Controle technique'!$D$23)</f>
        <v>0</v>
      </c>
      <c r="M19" s="55">
        <v>1</v>
      </c>
      <c r="N19" s="71">
        <f t="shared" ref="N19:N22" si="9">L19*M19</f>
        <v>0</v>
      </c>
      <c r="O19" s="53" t="s">
        <v>7</v>
      </c>
      <c r="P19" s="54">
        <f>L19+(L19*'BPU Controle technique'!$D$23)</f>
        <v>0</v>
      </c>
      <c r="Q19" s="55">
        <v>1</v>
      </c>
      <c r="R19" s="74">
        <f t="shared" ref="R19:R22" si="10">P19*Q19</f>
        <v>0</v>
      </c>
    </row>
    <row r="20" spans="1:20" x14ac:dyDescent="0.3">
      <c r="A20" s="60" t="s">
        <v>14</v>
      </c>
      <c r="B20" s="61">
        <f>'BPU Controle technique'!D13</f>
        <v>0</v>
      </c>
      <c r="C20" s="54">
        <f>B20*'BPU Controle technique'!$D$26</f>
        <v>0</v>
      </c>
      <c r="D20" s="54">
        <f t="shared" ref="D20:D22" si="11">B20-C20</f>
        <v>0</v>
      </c>
      <c r="E20" s="55">
        <v>2</v>
      </c>
      <c r="F20" s="71">
        <f t="shared" ref="F20:F22" si="12">D20*E20</f>
        <v>0</v>
      </c>
      <c r="G20" s="60" t="s">
        <v>14</v>
      </c>
      <c r="H20" s="54">
        <f>D20+(D20*'BPU Controle technique'!$D$23)</f>
        <v>0</v>
      </c>
      <c r="I20" s="75">
        <v>2</v>
      </c>
      <c r="J20" s="71">
        <f t="shared" si="8"/>
        <v>0</v>
      </c>
      <c r="K20" s="60" t="s">
        <v>14</v>
      </c>
      <c r="L20" s="54">
        <f>H20+(H20*'BPU Controle technique'!$D$23)</f>
        <v>0</v>
      </c>
      <c r="M20" s="75">
        <v>1</v>
      </c>
      <c r="N20" s="71">
        <f t="shared" si="9"/>
        <v>0</v>
      </c>
      <c r="O20" s="60" t="s">
        <v>14</v>
      </c>
      <c r="P20" s="54">
        <f>L20+(L20*'BPU Controle technique'!$D$23)</f>
        <v>0</v>
      </c>
      <c r="Q20" s="75">
        <v>1</v>
      </c>
      <c r="R20" s="76">
        <f t="shared" si="10"/>
        <v>0</v>
      </c>
    </row>
    <row r="21" spans="1:20" x14ac:dyDescent="0.3">
      <c r="A21" s="60" t="s">
        <v>8</v>
      </c>
      <c r="B21" s="61">
        <f>'BPU Controle technique'!D7</f>
        <v>0</v>
      </c>
      <c r="C21" s="54">
        <f>B21*'BPU Controle technique'!$D$26</f>
        <v>0</v>
      </c>
      <c r="D21" s="54">
        <f t="shared" si="11"/>
        <v>0</v>
      </c>
      <c r="E21" s="55">
        <v>2</v>
      </c>
      <c r="F21" s="71">
        <f t="shared" si="12"/>
        <v>0</v>
      </c>
      <c r="G21" s="60" t="s">
        <v>8</v>
      </c>
      <c r="H21" s="54">
        <f>D21+(D21*'BPU Controle technique'!$D$23)</f>
        <v>0</v>
      </c>
      <c r="I21" s="75">
        <v>2</v>
      </c>
      <c r="J21" s="71">
        <f t="shared" si="8"/>
        <v>0</v>
      </c>
      <c r="K21" s="60" t="s">
        <v>8</v>
      </c>
      <c r="L21" s="54">
        <f>H21+(H21*'BPU Controle technique'!$D$23)</f>
        <v>0</v>
      </c>
      <c r="M21" s="75">
        <v>1</v>
      </c>
      <c r="N21" s="71">
        <f t="shared" si="9"/>
        <v>0</v>
      </c>
      <c r="O21" s="60" t="s">
        <v>8</v>
      </c>
      <c r="P21" s="54">
        <f>L21+(L21*'BPU Controle technique'!$D$23)</f>
        <v>0</v>
      </c>
      <c r="Q21" s="75">
        <v>1</v>
      </c>
      <c r="R21" s="76">
        <f t="shared" si="10"/>
        <v>0</v>
      </c>
    </row>
    <row r="22" spans="1:20" ht="14.5" customHeight="1" thickBot="1" x14ac:dyDescent="0.35">
      <c r="A22" s="60" t="s">
        <v>12</v>
      </c>
      <c r="B22" s="61">
        <f>'BPU Controle technique'!D11</f>
        <v>0</v>
      </c>
      <c r="C22" s="54">
        <f>B22*'BPU Controle technique'!$D$26</f>
        <v>0</v>
      </c>
      <c r="D22" s="54">
        <f t="shared" si="11"/>
        <v>0</v>
      </c>
      <c r="E22" s="55">
        <v>2</v>
      </c>
      <c r="F22" s="71">
        <f t="shared" si="12"/>
        <v>0</v>
      </c>
      <c r="G22" s="60" t="s">
        <v>12</v>
      </c>
      <c r="H22" s="54">
        <f>D22+(D22*'BPU Controle technique'!$D$23)</f>
        <v>0</v>
      </c>
      <c r="I22" s="75">
        <v>2</v>
      </c>
      <c r="J22" s="71">
        <f t="shared" si="8"/>
        <v>0</v>
      </c>
      <c r="K22" s="60" t="s">
        <v>12</v>
      </c>
      <c r="L22" s="54">
        <f>H22+(H22*'BPU Controle technique'!$D$23)</f>
        <v>0</v>
      </c>
      <c r="M22" s="75">
        <v>1</v>
      </c>
      <c r="N22" s="71">
        <f t="shared" si="9"/>
        <v>0</v>
      </c>
      <c r="O22" s="60" t="s">
        <v>12</v>
      </c>
      <c r="P22" s="54">
        <f>L22+(L22*'BPU Controle technique'!$D$23)</f>
        <v>0</v>
      </c>
      <c r="Q22" s="75">
        <v>1</v>
      </c>
      <c r="R22" s="77">
        <f t="shared" si="10"/>
        <v>0</v>
      </c>
    </row>
    <row r="23" spans="1:20" ht="20.149999999999999" customHeight="1" thickBot="1" x14ac:dyDescent="0.35">
      <c r="A23" s="64"/>
      <c r="B23" s="65"/>
      <c r="C23" s="65"/>
      <c r="D23" s="125" t="s">
        <v>33</v>
      </c>
      <c r="E23" s="126"/>
      <c r="F23" s="66">
        <f>SUM(F19:F22)</f>
        <v>0</v>
      </c>
      <c r="G23" s="64"/>
      <c r="H23" s="125" t="s">
        <v>33</v>
      </c>
      <c r="I23" s="126"/>
      <c r="J23" s="66">
        <f>SUM(J19:J22)</f>
        <v>0</v>
      </c>
      <c r="K23" s="64"/>
      <c r="L23" s="125" t="s">
        <v>33</v>
      </c>
      <c r="M23" s="126"/>
      <c r="N23" s="66">
        <f>SUM(N19:N22)</f>
        <v>0</v>
      </c>
      <c r="O23" s="64"/>
      <c r="P23" s="125" t="s">
        <v>33</v>
      </c>
      <c r="Q23" s="126"/>
      <c r="R23" s="66">
        <f>SUM(R19:R22)</f>
        <v>0</v>
      </c>
      <c r="S23" s="52" t="s">
        <v>98</v>
      </c>
      <c r="T23" s="68">
        <f>F23+J23+N23+R23</f>
        <v>0</v>
      </c>
    </row>
    <row r="24" spans="1:20" ht="25" customHeight="1" thickBot="1" x14ac:dyDescent="0.35">
      <c r="A24" s="127" t="s">
        <v>100</v>
      </c>
      <c r="B24" s="128"/>
      <c r="C24" s="128"/>
      <c r="D24" s="128"/>
      <c r="E24" s="128"/>
      <c r="F24" s="128"/>
      <c r="G24" s="132" t="s">
        <v>94</v>
      </c>
      <c r="H24" s="128"/>
      <c r="I24" s="128"/>
      <c r="J24" s="128"/>
      <c r="K24" s="127" t="s">
        <v>95</v>
      </c>
      <c r="L24" s="128"/>
      <c r="M24" s="128"/>
      <c r="N24" s="129"/>
      <c r="O24" s="127" t="s">
        <v>97</v>
      </c>
      <c r="P24" s="128"/>
      <c r="Q24" s="128"/>
      <c r="R24" s="129"/>
    </row>
    <row r="25" spans="1:20" ht="26.5" thickBot="1" x14ac:dyDescent="0.35">
      <c r="A25" s="50" t="s">
        <v>89</v>
      </c>
      <c r="B25" s="51" t="s">
        <v>90</v>
      </c>
      <c r="C25" s="51" t="s">
        <v>85</v>
      </c>
      <c r="D25" s="51" t="s">
        <v>86</v>
      </c>
      <c r="E25" s="51" t="s">
        <v>129</v>
      </c>
      <c r="F25" s="52" t="s">
        <v>91</v>
      </c>
      <c r="G25" s="50" t="s">
        <v>89</v>
      </c>
      <c r="H25" s="51" t="s">
        <v>87</v>
      </c>
      <c r="I25" s="51" t="s">
        <v>130</v>
      </c>
      <c r="J25" s="52" t="s">
        <v>91</v>
      </c>
      <c r="K25" s="50" t="s">
        <v>89</v>
      </c>
      <c r="L25" s="51" t="s">
        <v>87</v>
      </c>
      <c r="M25" s="51" t="s">
        <v>130</v>
      </c>
      <c r="N25" s="52" t="s">
        <v>91</v>
      </c>
      <c r="O25" s="50" t="s">
        <v>89</v>
      </c>
      <c r="P25" s="51" t="s">
        <v>87</v>
      </c>
      <c r="Q25" s="51" t="s">
        <v>130</v>
      </c>
      <c r="R25" s="52" t="s">
        <v>91</v>
      </c>
    </row>
    <row r="26" spans="1:20" x14ac:dyDescent="0.3">
      <c r="A26" s="53" t="s">
        <v>7</v>
      </c>
      <c r="B26" s="54">
        <f>'BPU Controle technique'!E6</f>
        <v>0</v>
      </c>
      <c r="C26" s="54">
        <f>B26*'BPU Controle technique'!$E$26</f>
        <v>0</v>
      </c>
      <c r="D26" s="54">
        <f>B26-C26</f>
        <v>0</v>
      </c>
      <c r="E26" s="55">
        <v>1</v>
      </c>
      <c r="F26" s="71">
        <f t="shared" ref="F26:F30" si="13">B26*E26</f>
        <v>0</v>
      </c>
      <c r="G26" s="53" t="s">
        <v>7</v>
      </c>
      <c r="H26" s="54">
        <f>D26+(D26*'BPU Controle technique'!$E$23)</f>
        <v>0</v>
      </c>
      <c r="I26" s="55">
        <v>1</v>
      </c>
      <c r="J26" s="71">
        <f>H26*I26</f>
        <v>0</v>
      </c>
      <c r="K26" s="53" t="s">
        <v>7</v>
      </c>
      <c r="L26" s="54">
        <f>H26+(H26*'BPU Controle technique'!$E$23)</f>
        <v>0</v>
      </c>
      <c r="M26" s="55">
        <v>1</v>
      </c>
      <c r="N26" s="71">
        <f t="shared" ref="N26:N30" si="14">L26*M26</f>
        <v>0</v>
      </c>
      <c r="O26" s="53" t="s">
        <v>7</v>
      </c>
      <c r="P26" s="54">
        <f>L26+(L26*'BPU Controle technique'!$E$23)</f>
        <v>0</v>
      </c>
      <c r="Q26" s="55">
        <v>1</v>
      </c>
      <c r="R26" s="74">
        <f t="shared" ref="R26:R30" si="15">P26*Q26</f>
        <v>0</v>
      </c>
    </row>
    <row r="27" spans="1:20" x14ac:dyDescent="0.3">
      <c r="A27" s="60" t="s">
        <v>14</v>
      </c>
      <c r="B27" s="61">
        <f>'BPU Controle technique'!E13</f>
        <v>0</v>
      </c>
      <c r="C27" s="54">
        <f>B27*'BPU Controle technique'!$E$26</f>
        <v>0</v>
      </c>
      <c r="D27" s="54">
        <f t="shared" ref="D27:D30" si="16">B27-C27</f>
        <v>0</v>
      </c>
      <c r="E27" s="75">
        <v>1</v>
      </c>
      <c r="F27" s="69">
        <f t="shared" si="13"/>
        <v>0</v>
      </c>
      <c r="G27" s="60" t="s">
        <v>14</v>
      </c>
      <c r="H27" s="54">
        <f>D27+(D27*'BPU Controle technique'!$E$23)</f>
        <v>0</v>
      </c>
      <c r="I27" s="75">
        <v>1</v>
      </c>
      <c r="J27" s="69">
        <f t="shared" ref="J27:J30" si="17">H27*I27</f>
        <v>0</v>
      </c>
      <c r="K27" s="60" t="s">
        <v>14</v>
      </c>
      <c r="L27" s="54">
        <f>H27+(H27*'BPU Controle technique'!$E$23)</f>
        <v>0</v>
      </c>
      <c r="M27" s="75">
        <v>1</v>
      </c>
      <c r="N27" s="69">
        <f t="shared" si="14"/>
        <v>0</v>
      </c>
      <c r="O27" s="60" t="s">
        <v>14</v>
      </c>
      <c r="P27" s="54">
        <f>L27+(L27*'BPU Controle technique'!$E$23)</f>
        <v>0</v>
      </c>
      <c r="Q27" s="75">
        <v>1</v>
      </c>
      <c r="R27" s="78">
        <f t="shared" si="15"/>
        <v>0</v>
      </c>
    </row>
    <row r="28" spans="1:20" x14ac:dyDescent="0.3">
      <c r="A28" s="60" t="s">
        <v>8</v>
      </c>
      <c r="B28" s="61">
        <f>'BPU Controle technique'!E7</f>
        <v>0</v>
      </c>
      <c r="C28" s="54">
        <f>B28*'BPU Controle technique'!$E$26</f>
        <v>0</v>
      </c>
      <c r="D28" s="54">
        <f t="shared" si="16"/>
        <v>0</v>
      </c>
      <c r="E28" s="75">
        <v>1</v>
      </c>
      <c r="F28" s="69">
        <f t="shared" si="13"/>
        <v>0</v>
      </c>
      <c r="G28" s="60" t="s">
        <v>8</v>
      </c>
      <c r="H28" s="54">
        <f>D28+(D28*'BPU Controle technique'!$E$23)</f>
        <v>0</v>
      </c>
      <c r="I28" s="75">
        <v>1</v>
      </c>
      <c r="J28" s="69">
        <f t="shared" si="17"/>
        <v>0</v>
      </c>
      <c r="K28" s="60" t="s">
        <v>8</v>
      </c>
      <c r="L28" s="54">
        <f>H28+(H28*'BPU Controle technique'!$E$23)</f>
        <v>0</v>
      </c>
      <c r="M28" s="75">
        <v>1</v>
      </c>
      <c r="N28" s="69">
        <f>L28*M28</f>
        <v>0</v>
      </c>
      <c r="O28" s="60" t="s">
        <v>8</v>
      </c>
      <c r="P28" s="54">
        <f>L28+(L28*'BPU Controle technique'!$E$23)</f>
        <v>0</v>
      </c>
      <c r="Q28" s="75">
        <v>1</v>
      </c>
      <c r="R28" s="78">
        <f>P28*Q28</f>
        <v>0</v>
      </c>
    </row>
    <row r="29" spans="1:20" x14ac:dyDescent="0.3">
      <c r="A29" s="60" t="s">
        <v>9</v>
      </c>
      <c r="B29" s="61">
        <f>'BPU Controle technique'!E8</f>
        <v>0</v>
      </c>
      <c r="C29" s="54">
        <f>B29*'BPU Controle technique'!$E$26</f>
        <v>0</v>
      </c>
      <c r="D29" s="54">
        <f t="shared" ref="D29" si="18">B29-C29</f>
        <v>0</v>
      </c>
      <c r="E29" s="75">
        <v>1</v>
      </c>
      <c r="F29" s="69">
        <f t="shared" ref="F29" si="19">B29*E29</f>
        <v>0</v>
      </c>
      <c r="G29" s="60" t="s">
        <v>9</v>
      </c>
      <c r="H29" s="54">
        <f>D29+(D29*'BPU Controle technique'!$E$23)</f>
        <v>0</v>
      </c>
      <c r="I29" s="75">
        <v>1</v>
      </c>
      <c r="J29" s="69">
        <f t="shared" si="17"/>
        <v>0</v>
      </c>
      <c r="K29" s="60" t="s">
        <v>9</v>
      </c>
      <c r="L29" s="54">
        <f>H29+(H29*'BPU Controle technique'!$E$23)</f>
        <v>0</v>
      </c>
      <c r="M29" s="75">
        <v>1</v>
      </c>
      <c r="N29" s="69">
        <f>L29*M29</f>
        <v>0</v>
      </c>
      <c r="O29" s="60" t="s">
        <v>9</v>
      </c>
      <c r="P29" s="54">
        <f>L29+(L29*'BPU Controle technique'!$E$23)</f>
        <v>0</v>
      </c>
      <c r="Q29" s="75">
        <v>1</v>
      </c>
      <c r="R29" s="78">
        <f>P29*Q29</f>
        <v>0</v>
      </c>
    </row>
    <row r="30" spans="1:20" ht="13.5" thickBot="1" x14ac:dyDescent="0.35">
      <c r="A30" s="60" t="s">
        <v>12</v>
      </c>
      <c r="B30" s="61">
        <f>'BPU Controle technique'!E11</f>
        <v>0</v>
      </c>
      <c r="C30" s="54">
        <f>B30*'BPU Controle technique'!$E$26</f>
        <v>0</v>
      </c>
      <c r="D30" s="54">
        <f t="shared" si="16"/>
        <v>0</v>
      </c>
      <c r="E30" s="75">
        <v>1</v>
      </c>
      <c r="F30" s="69">
        <f t="shared" si="13"/>
        <v>0</v>
      </c>
      <c r="G30" s="60" t="s">
        <v>12</v>
      </c>
      <c r="H30" s="54">
        <f>D30+(D30*'BPU Controle technique'!$E$23)</f>
        <v>0</v>
      </c>
      <c r="I30" s="75">
        <v>1</v>
      </c>
      <c r="J30" s="69">
        <f t="shared" si="17"/>
        <v>0</v>
      </c>
      <c r="K30" s="60" t="s">
        <v>12</v>
      </c>
      <c r="L30" s="54">
        <f>H30+(H30*'BPU Controle technique'!$E$23)</f>
        <v>0</v>
      </c>
      <c r="M30" s="75">
        <v>1</v>
      </c>
      <c r="N30" s="69">
        <f t="shared" si="14"/>
        <v>0</v>
      </c>
      <c r="O30" s="60" t="s">
        <v>12</v>
      </c>
      <c r="P30" s="54">
        <f>L30+(L30*'BPU Controle technique'!$E$23)</f>
        <v>0</v>
      </c>
      <c r="Q30" s="75">
        <v>1</v>
      </c>
      <c r="R30" s="79">
        <f t="shared" si="15"/>
        <v>0</v>
      </c>
    </row>
    <row r="31" spans="1:20" ht="20.149999999999999" customHeight="1" thickBot="1" x14ac:dyDescent="0.35">
      <c r="A31" s="64"/>
      <c r="B31" s="65"/>
      <c r="C31" s="65"/>
      <c r="D31" s="125" t="s">
        <v>34</v>
      </c>
      <c r="E31" s="126"/>
      <c r="F31" s="80">
        <f>SUM(F26:F30)</f>
        <v>0</v>
      </c>
      <c r="G31" s="64"/>
      <c r="H31" s="125" t="s">
        <v>34</v>
      </c>
      <c r="I31" s="126"/>
      <c r="J31" s="80">
        <f>SUM(J26:J30)</f>
        <v>0</v>
      </c>
      <c r="K31" s="64"/>
      <c r="L31" s="125" t="s">
        <v>34</v>
      </c>
      <c r="M31" s="126"/>
      <c r="N31" s="80">
        <f>SUM(N26:N30)</f>
        <v>0</v>
      </c>
      <c r="O31" s="64"/>
      <c r="P31" s="125" t="s">
        <v>34</v>
      </c>
      <c r="Q31" s="126"/>
      <c r="R31" s="81">
        <f>SUM(R26:R30)</f>
        <v>0</v>
      </c>
      <c r="S31" s="52" t="s">
        <v>101</v>
      </c>
      <c r="T31" s="68">
        <f>F31+J31+N31+R31</f>
        <v>0</v>
      </c>
    </row>
    <row r="32" spans="1:20" ht="25" customHeight="1" thickBot="1" x14ac:dyDescent="0.35">
      <c r="A32" s="127" t="s">
        <v>102</v>
      </c>
      <c r="B32" s="128"/>
      <c r="C32" s="128"/>
      <c r="D32" s="128"/>
      <c r="E32" s="128"/>
      <c r="F32" s="128"/>
      <c r="G32" s="127" t="s">
        <v>95</v>
      </c>
      <c r="H32" s="128"/>
      <c r="I32" s="128"/>
      <c r="J32" s="129"/>
      <c r="K32" s="127" t="s">
        <v>97</v>
      </c>
      <c r="L32" s="128"/>
      <c r="M32" s="128"/>
      <c r="N32" s="129"/>
      <c r="O32" s="127" t="s">
        <v>103</v>
      </c>
      <c r="P32" s="128"/>
      <c r="Q32" s="128"/>
      <c r="R32" s="129"/>
    </row>
    <row r="33" spans="1:20" ht="26.5" thickBot="1" x14ac:dyDescent="0.35">
      <c r="A33" s="50" t="s">
        <v>89</v>
      </c>
      <c r="B33" s="51" t="s">
        <v>90</v>
      </c>
      <c r="C33" s="51" t="s">
        <v>111</v>
      </c>
      <c r="D33" s="51" t="s">
        <v>86</v>
      </c>
      <c r="E33" s="51" t="s">
        <v>129</v>
      </c>
      <c r="F33" s="52" t="s">
        <v>91</v>
      </c>
      <c r="G33" s="50" t="s">
        <v>89</v>
      </c>
      <c r="H33" s="51" t="s">
        <v>87</v>
      </c>
      <c r="I33" s="51" t="s">
        <v>130</v>
      </c>
      <c r="J33" s="52" t="s">
        <v>91</v>
      </c>
      <c r="K33" s="50" t="s">
        <v>89</v>
      </c>
      <c r="L33" s="51" t="s">
        <v>87</v>
      </c>
      <c r="M33" s="51" t="s">
        <v>130</v>
      </c>
      <c r="N33" s="52" t="s">
        <v>91</v>
      </c>
      <c r="O33" s="50" t="s">
        <v>89</v>
      </c>
      <c r="P33" s="51" t="s">
        <v>87</v>
      </c>
      <c r="Q33" s="51" t="s">
        <v>130</v>
      </c>
      <c r="R33" s="52" t="s">
        <v>91</v>
      </c>
    </row>
    <row r="34" spans="1:20" x14ac:dyDescent="0.3">
      <c r="A34" s="53" t="s">
        <v>7</v>
      </c>
      <c r="B34" s="54">
        <f>'BPU Controle technique'!F6</f>
        <v>0</v>
      </c>
      <c r="C34" s="54">
        <f>B34*'BPU Controle technique'!$F$27</f>
        <v>0</v>
      </c>
      <c r="D34" s="54">
        <f>B34-C34</f>
        <v>0</v>
      </c>
      <c r="E34" s="55">
        <v>1</v>
      </c>
      <c r="F34" s="69">
        <f>D34*E34</f>
        <v>0</v>
      </c>
      <c r="G34" s="53" t="s">
        <v>7</v>
      </c>
      <c r="H34" s="54">
        <f>D34+(D34*'BPU Controle technique'!$F$23)+(D34*'BPU Controle technique'!$F$23)</f>
        <v>0</v>
      </c>
      <c r="I34" s="55">
        <v>1</v>
      </c>
      <c r="J34" s="69">
        <f>H34*I34</f>
        <v>0</v>
      </c>
      <c r="K34" s="53" t="s">
        <v>7</v>
      </c>
      <c r="L34" s="54">
        <f>H34+(H34*'BPU Controle technique'!$F$23)</f>
        <v>0</v>
      </c>
      <c r="M34" s="55">
        <v>1</v>
      </c>
      <c r="N34" s="69">
        <f t="shared" ref="N34:N40" si="20">L34*M34</f>
        <v>0</v>
      </c>
      <c r="O34" s="53" t="s">
        <v>7</v>
      </c>
      <c r="P34" s="54">
        <f>L34+(L34*'BPU Controle technique'!$F$23)</f>
        <v>0</v>
      </c>
      <c r="Q34" s="55">
        <v>1</v>
      </c>
      <c r="R34" s="74">
        <f t="shared" ref="R34:R40" si="21">P34*Q34</f>
        <v>0</v>
      </c>
    </row>
    <row r="35" spans="1:20" x14ac:dyDescent="0.3">
      <c r="A35" s="60" t="s">
        <v>8</v>
      </c>
      <c r="B35" s="61">
        <f>'BPU Controle technique'!F7</f>
        <v>0</v>
      </c>
      <c r="C35" s="54">
        <f>B35*'BPU Controle technique'!$F$27</f>
        <v>0</v>
      </c>
      <c r="D35" s="54">
        <f t="shared" ref="D35:D40" si="22">B35-C35</f>
        <v>0</v>
      </c>
      <c r="E35" s="75">
        <v>1</v>
      </c>
      <c r="F35" s="69">
        <f t="shared" ref="F35:F40" si="23">D35*E35</f>
        <v>0</v>
      </c>
      <c r="G35" s="60" t="s">
        <v>8</v>
      </c>
      <c r="H35" s="54">
        <f>D35+(D35*'BPU Controle technique'!$F$23)+(D35*'BPU Controle technique'!$F$23)</f>
        <v>0</v>
      </c>
      <c r="I35" s="75">
        <v>1</v>
      </c>
      <c r="J35" s="69">
        <f t="shared" ref="J35:J40" si="24">H35*I35</f>
        <v>0</v>
      </c>
      <c r="K35" s="60" t="s">
        <v>8</v>
      </c>
      <c r="L35" s="54">
        <f>H35+(H35*'BPU Controle technique'!$F$23)</f>
        <v>0</v>
      </c>
      <c r="M35" s="55">
        <v>1</v>
      </c>
      <c r="N35" s="69">
        <f t="shared" si="20"/>
        <v>0</v>
      </c>
      <c r="O35" s="60" t="s">
        <v>8</v>
      </c>
      <c r="P35" s="54">
        <f>L35+(L35*'BPU Controle technique'!$F$23)</f>
        <v>0</v>
      </c>
      <c r="Q35" s="75">
        <v>1</v>
      </c>
      <c r="R35" s="78">
        <f t="shared" si="21"/>
        <v>0</v>
      </c>
    </row>
    <row r="36" spans="1:20" x14ac:dyDescent="0.3">
      <c r="A36" s="60" t="s">
        <v>9</v>
      </c>
      <c r="B36" s="61">
        <f>'BPU Controle technique'!F8</f>
        <v>0</v>
      </c>
      <c r="C36" s="54">
        <f>B36*'BPU Controle technique'!$F$27</f>
        <v>0</v>
      </c>
      <c r="D36" s="54">
        <f t="shared" si="22"/>
        <v>0</v>
      </c>
      <c r="E36" s="75">
        <v>1</v>
      </c>
      <c r="F36" s="69">
        <f t="shared" si="23"/>
        <v>0</v>
      </c>
      <c r="G36" s="60" t="s">
        <v>9</v>
      </c>
      <c r="H36" s="54">
        <f>D36+(D36*'BPU Controle technique'!$F$23)+(D36*'BPU Controle technique'!$F$23)</f>
        <v>0</v>
      </c>
      <c r="I36" s="75">
        <v>1</v>
      </c>
      <c r="J36" s="69">
        <f t="shared" si="24"/>
        <v>0</v>
      </c>
      <c r="K36" s="60" t="s">
        <v>9</v>
      </c>
      <c r="L36" s="54">
        <f>H36+(H36*'BPU Controle technique'!$F$23)</f>
        <v>0</v>
      </c>
      <c r="M36" s="55">
        <v>1</v>
      </c>
      <c r="N36" s="69">
        <f t="shared" si="20"/>
        <v>0</v>
      </c>
      <c r="O36" s="60" t="s">
        <v>9</v>
      </c>
      <c r="P36" s="54">
        <f>L36+(L36*'BPU Controle technique'!$F$23)</f>
        <v>0</v>
      </c>
      <c r="Q36" s="75">
        <v>1</v>
      </c>
      <c r="R36" s="78">
        <f t="shared" si="21"/>
        <v>0</v>
      </c>
    </row>
    <row r="37" spans="1:20" x14ac:dyDescent="0.3">
      <c r="A37" s="60" t="s">
        <v>11</v>
      </c>
      <c r="B37" s="61">
        <f>'BPU Controle technique'!F10</f>
        <v>0</v>
      </c>
      <c r="C37" s="54">
        <f>B37*'BPU Controle technique'!$F$27</f>
        <v>0</v>
      </c>
      <c r="D37" s="54">
        <f t="shared" si="22"/>
        <v>0</v>
      </c>
      <c r="E37" s="75">
        <v>1</v>
      </c>
      <c r="F37" s="69">
        <f t="shared" si="23"/>
        <v>0</v>
      </c>
      <c r="G37" s="60" t="s">
        <v>11</v>
      </c>
      <c r="H37" s="54">
        <f>D37+(D37*'BPU Controle technique'!$F$23)+(D37*'BPU Controle technique'!$F$23)</f>
        <v>0</v>
      </c>
      <c r="I37" s="75">
        <v>1</v>
      </c>
      <c r="J37" s="69">
        <f t="shared" si="24"/>
        <v>0</v>
      </c>
      <c r="K37" s="60" t="s">
        <v>11</v>
      </c>
      <c r="L37" s="54">
        <f>H37+(H37*'BPU Controle technique'!$F$23)</f>
        <v>0</v>
      </c>
      <c r="M37" s="55">
        <v>1</v>
      </c>
      <c r="N37" s="69">
        <f t="shared" si="20"/>
        <v>0</v>
      </c>
      <c r="O37" s="60" t="s">
        <v>11</v>
      </c>
      <c r="P37" s="54">
        <f>L37+(L37*'BPU Controle technique'!$F$23)</f>
        <v>0</v>
      </c>
      <c r="Q37" s="75">
        <v>1</v>
      </c>
      <c r="R37" s="78">
        <f t="shared" si="21"/>
        <v>0</v>
      </c>
    </row>
    <row r="38" spans="1:20" x14ac:dyDescent="0.3">
      <c r="A38" s="60" t="s">
        <v>12</v>
      </c>
      <c r="B38" s="61">
        <f>'BPU Controle technique'!F11</f>
        <v>0</v>
      </c>
      <c r="C38" s="54">
        <f>B38*'BPU Controle technique'!$F$27</f>
        <v>0</v>
      </c>
      <c r="D38" s="54">
        <f t="shared" si="22"/>
        <v>0</v>
      </c>
      <c r="E38" s="75">
        <v>1</v>
      </c>
      <c r="F38" s="69">
        <f t="shared" si="23"/>
        <v>0</v>
      </c>
      <c r="G38" s="60" t="s">
        <v>12</v>
      </c>
      <c r="H38" s="54">
        <f>D38+(D38*'BPU Controle technique'!$F$23)+(D38*'BPU Controle technique'!$F$23)</f>
        <v>0</v>
      </c>
      <c r="I38" s="75">
        <v>1</v>
      </c>
      <c r="J38" s="69">
        <f t="shared" si="24"/>
        <v>0</v>
      </c>
      <c r="K38" s="60" t="s">
        <v>12</v>
      </c>
      <c r="L38" s="54">
        <f>H38+(H38*'BPU Controle technique'!$F$23)</f>
        <v>0</v>
      </c>
      <c r="M38" s="55">
        <v>1</v>
      </c>
      <c r="N38" s="69">
        <f t="shared" si="20"/>
        <v>0</v>
      </c>
      <c r="O38" s="60" t="s">
        <v>12</v>
      </c>
      <c r="P38" s="54">
        <f>L38+(L38*'BPU Controle technique'!$F$23)</f>
        <v>0</v>
      </c>
      <c r="Q38" s="75">
        <v>1</v>
      </c>
      <c r="R38" s="78">
        <f t="shared" si="21"/>
        <v>0</v>
      </c>
    </row>
    <row r="39" spans="1:20" x14ac:dyDescent="0.3">
      <c r="A39" s="60" t="s">
        <v>14</v>
      </c>
      <c r="B39" s="61">
        <f>'BPU Controle technique'!F13</f>
        <v>0</v>
      </c>
      <c r="C39" s="54">
        <f>B39*'BPU Controle technique'!$F$27</f>
        <v>0</v>
      </c>
      <c r="D39" s="54">
        <f t="shared" si="22"/>
        <v>0</v>
      </c>
      <c r="E39" s="75">
        <v>1</v>
      </c>
      <c r="F39" s="69">
        <f t="shared" si="23"/>
        <v>0</v>
      </c>
      <c r="G39" s="60" t="s">
        <v>14</v>
      </c>
      <c r="H39" s="54">
        <f>D39+(D39*'BPU Controle technique'!$F$23)+(D39*'BPU Controle technique'!$F$23)</f>
        <v>0</v>
      </c>
      <c r="I39" s="75">
        <v>1</v>
      </c>
      <c r="J39" s="69">
        <f t="shared" si="24"/>
        <v>0</v>
      </c>
      <c r="K39" s="60" t="s">
        <v>14</v>
      </c>
      <c r="L39" s="54">
        <f>H39+(H39*'BPU Controle technique'!$F$23)</f>
        <v>0</v>
      </c>
      <c r="M39" s="55">
        <v>1</v>
      </c>
      <c r="N39" s="69">
        <f t="shared" si="20"/>
        <v>0</v>
      </c>
      <c r="O39" s="60" t="s">
        <v>14</v>
      </c>
      <c r="P39" s="54">
        <f>L39+(L39*'BPU Controle technique'!$F$23)</f>
        <v>0</v>
      </c>
      <c r="Q39" s="75">
        <v>1</v>
      </c>
      <c r="R39" s="78">
        <f t="shared" si="21"/>
        <v>0</v>
      </c>
    </row>
    <row r="40" spans="1:20" ht="13.5" thickBot="1" x14ac:dyDescent="0.35">
      <c r="A40" s="82" t="s">
        <v>38</v>
      </c>
      <c r="B40" s="83">
        <f>'BPU Controle technique'!F17</f>
        <v>0</v>
      </c>
      <c r="C40" s="54">
        <f>B40*'BPU Controle technique'!$F$27</f>
        <v>0</v>
      </c>
      <c r="D40" s="54">
        <f t="shared" si="22"/>
        <v>0</v>
      </c>
      <c r="E40" s="84">
        <v>1</v>
      </c>
      <c r="F40" s="69">
        <f t="shared" si="23"/>
        <v>0</v>
      </c>
      <c r="G40" s="82" t="s">
        <v>38</v>
      </c>
      <c r="H40" s="54">
        <f>D40+(D40*'BPU Controle technique'!$F$23)+(D40*'BPU Controle technique'!$F$23)</f>
        <v>0</v>
      </c>
      <c r="I40" s="84">
        <v>1</v>
      </c>
      <c r="J40" s="85">
        <f t="shared" si="24"/>
        <v>0</v>
      </c>
      <c r="K40" s="82" t="s">
        <v>38</v>
      </c>
      <c r="L40" s="54">
        <f>H40+(H40*'BPU Controle technique'!$F$23)</f>
        <v>0</v>
      </c>
      <c r="M40" s="55">
        <v>1</v>
      </c>
      <c r="N40" s="85">
        <f t="shared" si="20"/>
        <v>0</v>
      </c>
      <c r="O40" s="82" t="s">
        <v>38</v>
      </c>
      <c r="P40" s="54">
        <f>L40+(L40*'BPU Controle technique'!$F$23)</f>
        <v>0</v>
      </c>
      <c r="Q40" s="84">
        <v>1</v>
      </c>
      <c r="R40" s="86">
        <f t="shared" si="21"/>
        <v>0</v>
      </c>
    </row>
    <row r="41" spans="1:20" ht="20.149999999999999" customHeight="1" thickBot="1" x14ac:dyDescent="0.35">
      <c r="A41" s="64"/>
      <c r="B41" s="65"/>
      <c r="C41" s="65"/>
      <c r="D41" s="125" t="s">
        <v>35</v>
      </c>
      <c r="E41" s="126"/>
      <c r="F41" s="80">
        <f>SUM(F34:F40)</f>
        <v>0</v>
      </c>
      <c r="G41" s="64"/>
      <c r="H41" s="125" t="s">
        <v>35</v>
      </c>
      <c r="I41" s="126"/>
      <c r="J41" s="80">
        <f>SUM(J34:J40)</f>
        <v>0</v>
      </c>
      <c r="K41" s="64"/>
      <c r="L41" s="125" t="s">
        <v>35</v>
      </c>
      <c r="M41" s="126"/>
      <c r="N41" s="80">
        <f>SUM(N34:N40)</f>
        <v>0</v>
      </c>
      <c r="O41" s="64"/>
      <c r="P41" s="125" t="s">
        <v>35</v>
      </c>
      <c r="Q41" s="126"/>
      <c r="R41" s="81">
        <f>SUM(R34:R40)</f>
        <v>0</v>
      </c>
      <c r="S41" s="52" t="s">
        <v>104</v>
      </c>
      <c r="T41" s="68">
        <f>F41+J41+N41+R41</f>
        <v>0</v>
      </c>
    </row>
    <row r="42" spans="1:20" ht="25" customHeight="1" thickBot="1" x14ac:dyDescent="0.35">
      <c r="A42" s="127" t="s">
        <v>105</v>
      </c>
      <c r="B42" s="128"/>
      <c r="C42" s="128"/>
      <c r="D42" s="128"/>
      <c r="E42" s="128"/>
      <c r="F42" s="128"/>
      <c r="G42" s="127" t="s">
        <v>95</v>
      </c>
      <c r="H42" s="128"/>
      <c r="I42" s="128"/>
      <c r="J42" s="129"/>
      <c r="K42" s="127" t="s">
        <v>97</v>
      </c>
      <c r="L42" s="128"/>
      <c r="M42" s="128"/>
      <c r="N42" s="129"/>
      <c r="O42" s="127" t="s">
        <v>103</v>
      </c>
      <c r="P42" s="128"/>
      <c r="Q42" s="128"/>
      <c r="R42" s="129"/>
    </row>
    <row r="43" spans="1:20" ht="26.5" thickBot="1" x14ac:dyDescent="0.35">
      <c r="A43" s="50" t="s">
        <v>89</v>
      </c>
      <c r="B43" s="51" t="s">
        <v>90</v>
      </c>
      <c r="C43" s="51" t="s">
        <v>112</v>
      </c>
      <c r="D43" s="51" t="s">
        <v>86</v>
      </c>
      <c r="E43" s="51" t="s">
        <v>129</v>
      </c>
      <c r="F43" s="52" t="s">
        <v>91</v>
      </c>
      <c r="G43" s="50" t="s">
        <v>89</v>
      </c>
      <c r="H43" s="51" t="s">
        <v>87</v>
      </c>
      <c r="I43" s="51" t="s">
        <v>130</v>
      </c>
      <c r="J43" s="52" t="s">
        <v>91</v>
      </c>
      <c r="K43" s="50" t="s">
        <v>89</v>
      </c>
      <c r="L43" s="51" t="s">
        <v>87</v>
      </c>
      <c r="M43" s="51" t="s">
        <v>130</v>
      </c>
      <c r="N43" s="52" t="s">
        <v>91</v>
      </c>
      <c r="O43" s="50" t="s">
        <v>89</v>
      </c>
      <c r="P43" s="51" t="s">
        <v>87</v>
      </c>
      <c r="Q43" s="51" t="s">
        <v>130</v>
      </c>
      <c r="R43" s="52" t="s">
        <v>91</v>
      </c>
    </row>
    <row r="44" spans="1:20" x14ac:dyDescent="0.3">
      <c r="A44" s="53" t="s">
        <v>7</v>
      </c>
      <c r="B44" s="54">
        <f>'BPU Controle technique'!G6</f>
        <v>0</v>
      </c>
      <c r="C44" s="54">
        <f>B44*'BPU Controle technique'!$G$28</f>
        <v>0</v>
      </c>
      <c r="D44" s="54">
        <f>B44-C44</f>
        <v>0</v>
      </c>
      <c r="E44" s="55">
        <v>1</v>
      </c>
      <c r="F44" s="69">
        <f>D44*E44</f>
        <v>0</v>
      </c>
      <c r="G44" s="53" t="s">
        <v>7</v>
      </c>
      <c r="H44" s="54">
        <f>D44+(D44*'BPU Controle technique'!$G$23)+(D44*'BPU Controle technique'!$G$23)</f>
        <v>0</v>
      </c>
      <c r="I44" s="55">
        <v>1</v>
      </c>
      <c r="J44" s="69">
        <f>H44*I44</f>
        <v>0</v>
      </c>
      <c r="K44" s="53" t="s">
        <v>7</v>
      </c>
      <c r="L44" s="54">
        <f>H44+(H44*'BPU Controle technique'!$G$23)</f>
        <v>0</v>
      </c>
      <c r="M44" s="55">
        <v>1</v>
      </c>
      <c r="N44" s="69">
        <f>L44*M44</f>
        <v>0</v>
      </c>
      <c r="O44" s="53" t="s">
        <v>7</v>
      </c>
      <c r="P44" s="54">
        <f>L44+(L44*'BPU Controle technique'!$G$23)</f>
        <v>0</v>
      </c>
      <c r="Q44" s="55">
        <v>1</v>
      </c>
      <c r="R44" s="74">
        <f>P44*Q44</f>
        <v>0</v>
      </c>
    </row>
    <row r="45" spans="1:20" x14ac:dyDescent="0.3">
      <c r="A45" s="53" t="s">
        <v>8</v>
      </c>
      <c r="B45" s="54">
        <f>'BPU Controle technique'!G7</f>
        <v>0</v>
      </c>
      <c r="C45" s="54">
        <f>B45*'BPU Controle technique'!$G$28</f>
        <v>0</v>
      </c>
      <c r="D45" s="54">
        <f t="shared" ref="D45:D56" si="25">B45-C45</f>
        <v>0</v>
      </c>
      <c r="E45" s="75">
        <v>1</v>
      </c>
      <c r="F45" s="69">
        <f t="shared" ref="F45:F56" si="26">D45*E45</f>
        <v>0</v>
      </c>
      <c r="G45" s="53" t="s">
        <v>8</v>
      </c>
      <c r="H45" s="54">
        <f>D45+(D45*'BPU Controle technique'!$G$23)+(D45*'BPU Controle technique'!$G$23)</f>
        <v>0</v>
      </c>
      <c r="I45" s="75">
        <v>1</v>
      </c>
      <c r="J45" s="69">
        <f t="shared" ref="J45:J56" si="27">H45*I45</f>
        <v>0</v>
      </c>
      <c r="K45" s="53" t="s">
        <v>8</v>
      </c>
      <c r="L45" s="54">
        <f>H45+(H45*'BPU Controle technique'!$G$23)</f>
        <v>0</v>
      </c>
      <c r="M45" s="55">
        <v>1</v>
      </c>
      <c r="N45" s="69">
        <f t="shared" ref="N45:N56" si="28">L45*M45</f>
        <v>0</v>
      </c>
      <c r="O45" s="53" t="s">
        <v>8</v>
      </c>
      <c r="P45" s="54">
        <f>L45+(L45*'BPU Controle technique'!$G$23)</f>
        <v>0</v>
      </c>
      <c r="Q45" s="55">
        <v>1</v>
      </c>
      <c r="R45" s="78">
        <f t="shared" ref="R45:R56" si="29">P45*Q45</f>
        <v>0</v>
      </c>
    </row>
    <row r="46" spans="1:20" x14ac:dyDescent="0.3">
      <c r="A46" s="53" t="s">
        <v>9</v>
      </c>
      <c r="B46" s="54">
        <f>'BPU Controle technique'!G8</f>
        <v>0</v>
      </c>
      <c r="C46" s="54">
        <f>B46*'BPU Controle technique'!$G$28</f>
        <v>0</v>
      </c>
      <c r="D46" s="54">
        <f t="shared" si="25"/>
        <v>0</v>
      </c>
      <c r="E46" s="75">
        <v>1</v>
      </c>
      <c r="F46" s="69">
        <f t="shared" si="26"/>
        <v>0</v>
      </c>
      <c r="G46" s="53" t="s">
        <v>9</v>
      </c>
      <c r="H46" s="54">
        <f>D46+(D46*'BPU Controle technique'!$G$23)+(D46*'BPU Controle technique'!$G$23)</f>
        <v>0</v>
      </c>
      <c r="I46" s="75">
        <v>1</v>
      </c>
      <c r="J46" s="69">
        <f t="shared" si="27"/>
        <v>0</v>
      </c>
      <c r="K46" s="53" t="s">
        <v>9</v>
      </c>
      <c r="L46" s="54">
        <f>H46+(H46*'BPU Controle technique'!$G$23)</f>
        <v>0</v>
      </c>
      <c r="M46" s="55">
        <v>1</v>
      </c>
      <c r="N46" s="69">
        <f t="shared" si="28"/>
        <v>0</v>
      </c>
      <c r="O46" s="53" t="s">
        <v>9</v>
      </c>
      <c r="P46" s="54">
        <f>L46+(L46*'BPU Controle technique'!$G$23)</f>
        <v>0</v>
      </c>
      <c r="Q46" s="55">
        <v>1</v>
      </c>
      <c r="R46" s="78">
        <f t="shared" si="29"/>
        <v>0</v>
      </c>
    </row>
    <row r="47" spans="1:20" x14ac:dyDescent="0.3">
      <c r="A47" s="53" t="s">
        <v>10</v>
      </c>
      <c r="B47" s="54">
        <f>'BPU Controle technique'!G9</f>
        <v>0</v>
      </c>
      <c r="C47" s="54">
        <f>B47*'BPU Controle technique'!$G$28</f>
        <v>0</v>
      </c>
      <c r="D47" s="54">
        <f t="shared" si="25"/>
        <v>0</v>
      </c>
      <c r="E47" s="75">
        <v>1</v>
      </c>
      <c r="F47" s="69">
        <f t="shared" si="26"/>
        <v>0</v>
      </c>
      <c r="G47" s="53" t="s">
        <v>10</v>
      </c>
      <c r="H47" s="54">
        <f>D47+(D47*'BPU Controle technique'!$G$23)+(D47*'BPU Controle technique'!$G$23)</f>
        <v>0</v>
      </c>
      <c r="I47" s="75">
        <v>1</v>
      </c>
      <c r="J47" s="69">
        <f t="shared" si="27"/>
        <v>0</v>
      </c>
      <c r="K47" s="53" t="s">
        <v>10</v>
      </c>
      <c r="L47" s="54">
        <f>H47+(H47*'BPU Controle technique'!$G$23)</f>
        <v>0</v>
      </c>
      <c r="M47" s="55">
        <v>1</v>
      </c>
      <c r="N47" s="69">
        <f t="shared" si="28"/>
        <v>0</v>
      </c>
      <c r="O47" s="53" t="s">
        <v>10</v>
      </c>
      <c r="P47" s="54">
        <f>L47+(L47*'BPU Controle technique'!$G$23)</f>
        <v>0</v>
      </c>
      <c r="Q47" s="55">
        <v>1</v>
      </c>
      <c r="R47" s="78">
        <f t="shared" si="29"/>
        <v>0</v>
      </c>
    </row>
    <row r="48" spans="1:20" x14ac:dyDescent="0.3">
      <c r="A48" s="53" t="s">
        <v>11</v>
      </c>
      <c r="B48" s="54">
        <f>'BPU Controle technique'!G10</f>
        <v>0</v>
      </c>
      <c r="C48" s="54">
        <f>B48*'BPU Controle technique'!$G$28</f>
        <v>0</v>
      </c>
      <c r="D48" s="54">
        <f t="shared" si="25"/>
        <v>0</v>
      </c>
      <c r="E48" s="75">
        <v>1</v>
      </c>
      <c r="F48" s="69">
        <f t="shared" si="26"/>
        <v>0</v>
      </c>
      <c r="G48" s="53" t="s">
        <v>11</v>
      </c>
      <c r="H48" s="54">
        <f>D48+(D48*'BPU Controle technique'!$G$23)+(D48*'BPU Controle technique'!$G$23)</f>
        <v>0</v>
      </c>
      <c r="I48" s="75">
        <v>1</v>
      </c>
      <c r="J48" s="69">
        <f t="shared" si="27"/>
        <v>0</v>
      </c>
      <c r="K48" s="53" t="s">
        <v>11</v>
      </c>
      <c r="L48" s="54">
        <f>H48+(H48*'BPU Controle technique'!$G$23)</f>
        <v>0</v>
      </c>
      <c r="M48" s="55">
        <v>1</v>
      </c>
      <c r="N48" s="69">
        <f t="shared" si="28"/>
        <v>0</v>
      </c>
      <c r="O48" s="53" t="s">
        <v>11</v>
      </c>
      <c r="P48" s="54">
        <f>L48+(L48*'BPU Controle technique'!$G$23)</f>
        <v>0</v>
      </c>
      <c r="Q48" s="55">
        <v>1</v>
      </c>
      <c r="R48" s="78">
        <f t="shared" si="29"/>
        <v>0</v>
      </c>
    </row>
    <row r="49" spans="1:20" x14ac:dyDescent="0.3">
      <c r="A49" s="53" t="s">
        <v>12</v>
      </c>
      <c r="B49" s="54">
        <f>'BPU Controle technique'!G11</f>
        <v>0</v>
      </c>
      <c r="C49" s="54">
        <f>B49*'BPU Controle technique'!$G$28</f>
        <v>0</v>
      </c>
      <c r="D49" s="54">
        <f t="shared" si="25"/>
        <v>0</v>
      </c>
      <c r="E49" s="75">
        <v>1</v>
      </c>
      <c r="F49" s="69">
        <f t="shared" si="26"/>
        <v>0</v>
      </c>
      <c r="G49" s="53" t="s">
        <v>12</v>
      </c>
      <c r="H49" s="54">
        <f>D49+(D49*'BPU Controle technique'!$G$23)+(D49*'BPU Controle technique'!$G$23)</f>
        <v>0</v>
      </c>
      <c r="I49" s="75">
        <v>1</v>
      </c>
      <c r="J49" s="69">
        <f t="shared" si="27"/>
        <v>0</v>
      </c>
      <c r="K49" s="53" t="s">
        <v>12</v>
      </c>
      <c r="L49" s="54">
        <f>H49+(H49*'BPU Controle technique'!$G$23)</f>
        <v>0</v>
      </c>
      <c r="M49" s="55">
        <v>1</v>
      </c>
      <c r="N49" s="69">
        <f t="shared" si="28"/>
        <v>0</v>
      </c>
      <c r="O49" s="53" t="s">
        <v>12</v>
      </c>
      <c r="P49" s="54">
        <f>L49+(L49*'BPU Controle technique'!$G$23)</f>
        <v>0</v>
      </c>
      <c r="Q49" s="55">
        <v>1</v>
      </c>
      <c r="R49" s="78">
        <f t="shared" si="29"/>
        <v>0</v>
      </c>
    </row>
    <row r="50" spans="1:20" x14ac:dyDescent="0.3">
      <c r="A50" s="53" t="s">
        <v>13</v>
      </c>
      <c r="B50" s="54">
        <f>'BPU Controle technique'!G12</f>
        <v>0</v>
      </c>
      <c r="C50" s="54">
        <f>B50*'BPU Controle technique'!$G$28</f>
        <v>0</v>
      </c>
      <c r="D50" s="54">
        <f t="shared" si="25"/>
        <v>0</v>
      </c>
      <c r="E50" s="75">
        <v>1</v>
      </c>
      <c r="F50" s="69">
        <f t="shared" si="26"/>
        <v>0</v>
      </c>
      <c r="G50" s="53" t="s">
        <v>13</v>
      </c>
      <c r="H50" s="54">
        <f>D50+(D50*'BPU Controle technique'!$G$23)+(D50*'BPU Controle technique'!$G$23)</f>
        <v>0</v>
      </c>
      <c r="I50" s="75">
        <v>1</v>
      </c>
      <c r="J50" s="69">
        <f t="shared" si="27"/>
        <v>0</v>
      </c>
      <c r="K50" s="53" t="s">
        <v>13</v>
      </c>
      <c r="L50" s="54">
        <f>H50+(H50*'BPU Controle technique'!$G$23)</f>
        <v>0</v>
      </c>
      <c r="M50" s="55">
        <v>1</v>
      </c>
      <c r="N50" s="69">
        <f t="shared" si="28"/>
        <v>0</v>
      </c>
      <c r="O50" s="53" t="s">
        <v>13</v>
      </c>
      <c r="P50" s="54">
        <f>L50+(L50*'BPU Controle technique'!$G$23)</f>
        <v>0</v>
      </c>
      <c r="Q50" s="55">
        <v>1</v>
      </c>
      <c r="R50" s="78">
        <f t="shared" si="29"/>
        <v>0</v>
      </c>
    </row>
    <row r="51" spans="1:20" x14ac:dyDescent="0.3">
      <c r="A51" s="53" t="s">
        <v>14</v>
      </c>
      <c r="B51" s="54">
        <f>'BPU Controle technique'!G13</f>
        <v>0</v>
      </c>
      <c r="C51" s="54">
        <f>B51*'BPU Controle technique'!$G$28</f>
        <v>0</v>
      </c>
      <c r="D51" s="54">
        <f t="shared" si="25"/>
        <v>0</v>
      </c>
      <c r="E51" s="75">
        <v>1</v>
      </c>
      <c r="F51" s="69">
        <f t="shared" si="26"/>
        <v>0</v>
      </c>
      <c r="G51" s="53" t="s">
        <v>14</v>
      </c>
      <c r="H51" s="54">
        <f>D51+(D51*'BPU Controle technique'!$G$23)+(D51*'BPU Controle technique'!$G$23)</f>
        <v>0</v>
      </c>
      <c r="I51" s="75">
        <v>1</v>
      </c>
      <c r="J51" s="69">
        <f t="shared" si="27"/>
        <v>0</v>
      </c>
      <c r="K51" s="53" t="s">
        <v>14</v>
      </c>
      <c r="L51" s="54">
        <f>H51+(H51*'BPU Controle technique'!$G$23)</f>
        <v>0</v>
      </c>
      <c r="M51" s="55">
        <v>1</v>
      </c>
      <c r="N51" s="69">
        <f t="shared" si="28"/>
        <v>0</v>
      </c>
      <c r="O51" s="53" t="s">
        <v>14</v>
      </c>
      <c r="P51" s="54">
        <f>L51+(L51*'BPU Controle technique'!$G$23)</f>
        <v>0</v>
      </c>
      <c r="Q51" s="55">
        <v>1</v>
      </c>
      <c r="R51" s="78">
        <f t="shared" si="29"/>
        <v>0</v>
      </c>
    </row>
    <row r="52" spans="1:20" x14ac:dyDescent="0.3">
      <c r="A52" s="53" t="s">
        <v>15</v>
      </c>
      <c r="B52" s="54">
        <f>'BPU Controle technique'!G14</f>
        <v>0</v>
      </c>
      <c r="C52" s="54">
        <f>B52*'BPU Controle technique'!$G$28</f>
        <v>0</v>
      </c>
      <c r="D52" s="54">
        <f t="shared" si="25"/>
        <v>0</v>
      </c>
      <c r="E52" s="75">
        <v>1</v>
      </c>
      <c r="F52" s="69">
        <f t="shared" si="26"/>
        <v>0</v>
      </c>
      <c r="G52" s="53" t="s">
        <v>15</v>
      </c>
      <c r="H52" s="54">
        <f>D52+(D52*'BPU Controle technique'!$G$23)+(D52*'BPU Controle technique'!$G$23)</f>
        <v>0</v>
      </c>
      <c r="I52" s="75">
        <v>1</v>
      </c>
      <c r="J52" s="69">
        <f t="shared" si="27"/>
        <v>0</v>
      </c>
      <c r="K52" s="53" t="s">
        <v>15</v>
      </c>
      <c r="L52" s="54">
        <f>H52+(H52*'BPU Controle technique'!$G$23)</f>
        <v>0</v>
      </c>
      <c r="M52" s="55">
        <v>1</v>
      </c>
      <c r="N52" s="69">
        <f t="shared" si="28"/>
        <v>0</v>
      </c>
      <c r="O52" s="53" t="s">
        <v>15</v>
      </c>
      <c r="P52" s="54">
        <f>L52+(L52*'BPU Controle technique'!$G$23)</f>
        <v>0</v>
      </c>
      <c r="Q52" s="55">
        <v>1</v>
      </c>
      <c r="R52" s="78">
        <f t="shared" si="29"/>
        <v>0</v>
      </c>
    </row>
    <row r="53" spans="1:20" x14ac:dyDescent="0.3">
      <c r="A53" s="53" t="s">
        <v>16</v>
      </c>
      <c r="B53" s="54">
        <f>'BPU Controle technique'!G15</f>
        <v>0</v>
      </c>
      <c r="C53" s="54">
        <f>B53*'BPU Controle technique'!$G$28</f>
        <v>0</v>
      </c>
      <c r="D53" s="54">
        <f t="shared" si="25"/>
        <v>0</v>
      </c>
      <c r="E53" s="75">
        <v>1</v>
      </c>
      <c r="F53" s="69">
        <f t="shared" si="26"/>
        <v>0</v>
      </c>
      <c r="G53" s="53" t="s">
        <v>16</v>
      </c>
      <c r="H53" s="54">
        <f>D53+(D53*'BPU Controle technique'!$G$23)+(D53*'BPU Controle technique'!$G$23)</f>
        <v>0</v>
      </c>
      <c r="I53" s="75">
        <v>1</v>
      </c>
      <c r="J53" s="69">
        <f t="shared" si="27"/>
        <v>0</v>
      </c>
      <c r="K53" s="53" t="s">
        <v>16</v>
      </c>
      <c r="L53" s="54">
        <f>H53+(H53*'BPU Controle technique'!$G$23)</f>
        <v>0</v>
      </c>
      <c r="M53" s="55">
        <v>1</v>
      </c>
      <c r="N53" s="69">
        <f t="shared" si="28"/>
        <v>0</v>
      </c>
      <c r="O53" s="53" t="s">
        <v>16</v>
      </c>
      <c r="P53" s="54">
        <f>L53+(L53*'BPU Controle technique'!$G$23)</f>
        <v>0</v>
      </c>
      <c r="Q53" s="55">
        <v>1</v>
      </c>
      <c r="R53" s="78">
        <f t="shared" si="29"/>
        <v>0</v>
      </c>
    </row>
    <row r="54" spans="1:20" x14ac:dyDescent="0.3">
      <c r="A54" s="53" t="s">
        <v>17</v>
      </c>
      <c r="B54" s="54">
        <f>'BPU Controle technique'!G16</f>
        <v>0</v>
      </c>
      <c r="C54" s="54">
        <f>B54*'BPU Controle technique'!$G$28</f>
        <v>0</v>
      </c>
      <c r="D54" s="54">
        <f t="shared" si="25"/>
        <v>0</v>
      </c>
      <c r="E54" s="75">
        <v>1</v>
      </c>
      <c r="F54" s="69">
        <f t="shared" si="26"/>
        <v>0</v>
      </c>
      <c r="G54" s="53" t="s">
        <v>17</v>
      </c>
      <c r="H54" s="54">
        <f>D54+(D54*'BPU Controle technique'!$G$23)+(D54*'BPU Controle technique'!$G$23)</f>
        <v>0</v>
      </c>
      <c r="I54" s="75">
        <v>1</v>
      </c>
      <c r="J54" s="69">
        <f t="shared" si="27"/>
        <v>0</v>
      </c>
      <c r="K54" s="53" t="s">
        <v>17</v>
      </c>
      <c r="L54" s="54">
        <f>H54+(H54*'BPU Controle technique'!$G$23)</f>
        <v>0</v>
      </c>
      <c r="M54" s="55">
        <v>1</v>
      </c>
      <c r="N54" s="69">
        <f t="shared" si="28"/>
        <v>0</v>
      </c>
      <c r="O54" s="53" t="s">
        <v>17</v>
      </c>
      <c r="P54" s="54">
        <f>L54+(L54*'BPU Controle technique'!$G$23)</f>
        <v>0</v>
      </c>
      <c r="Q54" s="55">
        <v>1</v>
      </c>
      <c r="R54" s="78">
        <f t="shared" si="29"/>
        <v>0</v>
      </c>
    </row>
    <row r="55" spans="1:20" x14ac:dyDescent="0.3">
      <c r="A55" s="53" t="s">
        <v>38</v>
      </c>
      <c r="B55" s="54">
        <f>'BPU Controle technique'!G17</f>
        <v>0</v>
      </c>
      <c r="C55" s="54">
        <f>B55*'BPU Controle technique'!$G$28</f>
        <v>0</v>
      </c>
      <c r="D55" s="54">
        <f t="shared" si="25"/>
        <v>0</v>
      </c>
      <c r="E55" s="75">
        <v>1</v>
      </c>
      <c r="F55" s="69">
        <f t="shared" si="26"/>
        <v>0</v>
      </c>
      <c r="G55" s="53" t="s">
        <v>38</v>
      </c>
      <c r="H55" s="54">
        <f>D55+(D55*'BPU Controle technique'!$G$23)+(D55*'BPU Controle technique'!$G$23)</f>
        <v>0</v>
      </c>
      <c r="I55" s="75">
        <v>1</v>
      </c>
      <c r="J55" s="69">
        <f t="shared" si="27"/>
        <v>0</v>
      </c>
      <c r="K55" s="53" t="s">
        <v>38</v>
      </c>
      <c r="L55" s="54">
        <f>H55+(H55*'BPU Controle technique'!$G$23)</f>
        <v>0</v>
      </c>
      <c r="M55" s="55">
        <v>1</v>
      </c>
      <c r="N55" s="69">
        <f t="shared" si="28"/>
        <v>0</v>
      </c>
      <c r="O55" s="53" t="s">
        <v>38</v>
      </c>
      <c r="P55" s="54">
        <f>L55+(L55*'BPU Controle technique'!$G$23)</f>
        <v>0</v>
      </c>
      <c r="Q55" s="55">
        <v>1</v>
      </c>
      <c r="R55" s="78">
        <f t="shared" si="29"/>
        <v>0</v>
      </c>
    </row>
    <row r="56" spans="1:20" ht="13.5" thickBot="1" x14ac:dyDescent="0.35">
      <c r="A56" s="53" t="s">
        <v>18</v>
      </c>
      <c r="B56" s="54">
        <f>'BPU Controle technique'!G18</f>
        <v>0</v>
      </c>
      <c r="C56" s="54">
        <f>B56*'BPU Controle technique'!$G$28</f>
        <v>0</v>
      </c>
      <c r="D56" s="54">
        <f t="shared" si="25"/>
        <v>0</v>
      </c>
      <c r="E56" s="84">
        <v>1</v>
      </c>
      <c r="F56" s="69">
        <f t="shared" si="26"/>
        <v>0</v>
      </c>
      <c r="G56" s="53" t="s">
        <v>18</v>
      </c>
      <c r="H56" s="54">
        <f>D56+(D56*'BPU Controle technique'!$G$23)+(D56*'BPU Controle technique'!$G$23)</f>
        <v>0</v>
      </c>
      <c r="I56" s="84">
        <v>1</v>
      </c>
      <c r="J56" s="69">
        <f t="shared" si="27"/>
        <v>0</v>
      </c>
      <c r="K56" s="53" t="s">
        <v>18</v>
      </c>
      <c r="L56" s="54">
        <f>H56+(H56*'BPU Controle technique'!$G$23)</f>
        <v>0</v>
      </c>
      <c r="M56" s="55">
        <v>1</v>
      </c>
      <c r="N56" s="69">
        <f t="shared" si="28"/>
        <v>0</v>
      </c>
      <c r="O56" s="53" t="s">
        <v>18</v>
      </c>
      <c r="P56" s="54">
        <f>L56+(L56*'BPU Controle technique'!$G$23)</f>
        <v>0</v>
      </c>
      <c r="Q56" s="55">
        <v>1</v>
      </c>
      <c r="R56" s="79">
        <f t="shared" si="29"/>
        <v>0</v>
      </c>
    </row>
    <row r="57" spans="1:20" ht="20.149999999999999" customHeight="1" thickBot="1" x14ac:dyDescent="0.35">
      <c r="A57" s="64"/>
      <c r="B57" s="65"/>
      <c r="C57" s="65"/>
      <c r="D57" s="125" t="s">
        <v>36</v>
      </c>
      <c r="E57" s="126"/>
      <c r="F57" s="80">
        <f>SUM(F44:F56)</f>
        <v>0</v>
      </c>
      <c r="G57" s="64"/>
      <c r="H57" s="125" t="s">
        <v>36</v>
      </c>
      <c r="I57" s="126"/>
      <c r="J57" s="80">
        <f>SUM(J44:J56)</f>
        <v>0</v>
      </c>
      <c r="K57" s="64"/>
      <c r="L57" s="125" t="s">
        <v>36</v>
      </c>
      <c r="M57" s="126"/>
      <c r="N57" s="80">
        <f>SUM(N44:N56)</f>
        <v>0</v>
      </c>
      <c r="O57" s="64"/>
      <c r="P57" s="125" t="s">
        <v>36</v>
      </c>
      <c r="Q57" s="126"/>
      <c r="R57" s="80">
        <f>SUM(R44:R56)</f>
        <v>0</v>
      </c>
      <c r="S57" s="52" t="s">
        <v>107</v>
      </c>
      <c r="T57" s="68">
        <f>F57+J57+N57+R57</f>
        <v>0</v>
      </c>
    </row>
    <row r="58" spans="1:20" ht="25" customHeight="1" thickBot="1" x14ac:dyDescent="0.35">
      <c r="A58" s="127" t="s">
        <v>106</v>
      </c>
      <c r="B58" s="128"/>
      <c r="C58" s="128"/>
      <c r="D58" s="128"/>
      <c r="E58" s="128"/>
      <c r="F58" s="128"/>
      <c r="G58" s="127" t="s">
        <v>95</v>
      </c>
      <c r="H58" s="128"/>
      <c r="I58" s="128"/>
      <c r="J58" s="129"/>
      <c r="K58" s="127" t="s">
        <v>97</v>
      </c>
      <c r="L58" s="128"/>
      <c r="M58" s="128"/>
      <c r="N58" s="129"/>
      <c r="O58" s="127" t="s">
        <v>103</v>
      </c>
      <c r="P58" s="128"/>
      <c r="Q58" s="128"/>
      <c r="R58" s="129"/>
      <c r="S58" s="87"/>
      <c r="T58" s="88"/>
    </row>
    <row r="59" spans="1:20" ht="26.5" thickBot="1" x14ac:dyDescent="0.35">
      <c r="A59" s="50" t="s">
        <v>89</v>
      </c>
      <c r="B59" s="51" t="s">
        <v>90</v>
      </c>
      <c r="C59" s="51" t="s">
        <v>112</v>
      </c>
      <c r="D59" s="51" t="s">
        <v>86</v>
      </c>
      <c r="E59" s="51" t="s">
        <v>129</v>
      </c>
      <c r="F59" s="52" t="s">
        <v>91</v>
      </c>
      <c r="G59" s="50" t="s">
        <v>89</v>
      </c>
      <c r="H59" s="51" t="s">
        <v>87</v>
      </c>
      <c r="I59" s="51" t="s">
        <v>130</v>
      </c>
      <c r="J59" s="52" t="s">
        <v>91</v>
      </c>
      <c r="K59" s="50" t="s">
        <v>89</v>
      </c>
      <c r="L59" s="51" t="s">
        <v>87</v>
      </c>
      <c r="M59" s="51" t="s">
        <v>130</v>
      </c>
      <c r="N59" s="52" t="s">
        <v>91</v>
      </c>
      <c r="O59" s="50" t="s">
        <v>89</v>
      </c>
      <c r="P59" s="51" t="s">
        <v>87</v>
      </c>
      <c r="Q59" s="51" t="s">
        <v>130</v>
      </c>
      <c r="R59" s="52" t="s">
        <v>91</v>
      </c>
    </row>
    <row r="60" spans="1:20" x14ac:dyDescent="0.3">
      <c r="A60" s="53" t="s">
        <v>7</v>
      </c>
      <c r="B60" s="54">
        <f>'BPU Controle technique'!H6</f>
        <v>0</v>
      </c>
      <c r="C60" s="54">
        <f>B60*'BPU Controle technique'!$H$28</f>
        <v>0</v>
      </c>
      <c r="D60" s="54">
        <f>B60-C60</f>
        <v>0</v>
      </c>
      <c r="E60" s="55">
        <v>1</v>
      </c>
      <c r="F60" s="69">
        <f>D60*E60</f>
        <v>0</v>
      </c>
      <c r="G60" s="53" t="s">
        <v>7</v>
      </c>
      <c r="H60" s="54">
        <f>D60+(D60*'BPU Controle technique'!$H$23)+(D60*'BPU Controle technique'!$H$23)</f>
        <v>0</v>
      </c>
      <c r="I60" s="55">
        <v>1</v>
      </c>
      <c r="J60" s="69">
        <f>H60*I60</f>
        <v>0</v>
      </c>
      <c r="K60" s="53" t="s">
        <v>7</v>
      </c>
      <c r="L60" s="54">
        <f>H60+(H60*'BPU Controle technique'!$H$23)</f>
        <v>0</v>
      </c>
      <c r="M60" s="55">
        <v>1</v>
      </c>
      <c r="N60" s="69">
        <f>L60*M60</f>
        <v>0</v>
      </c>
      <c r="O60" s="53" t="s">
        <v>7</v>
      </c>
      <c r="P60" s="54">
        <f>L60+(L60*'BPU Controle technique'!$H$23)</f>
        <v>0</v>
      </c>
      <c r="Q60" s="55">
        <v>1</v>
      </c>
      <c r="R60" s="74">
        <f>P60*Q60</f>
        <v>0</v>
      </c>
    </row>
    <row r="61" spans="1:20" x14ac:dyDescent="0.3">
      <c r="A61" s="53" t="s">
        <v>8</v>
      </c>
      <c r="B61" s="54">
        <f>'BPU Controle technique'!H7</f>
        <v>0</v>
      </c>
      <c r="C61" s="54">
        <f>B61*'BPU Controle technique'!$H$28</f>
        <v>0</v>
      </c>
      <c r="D61" s="54">
        <f t="shared" ref="D61:D72" si="30">B61-C61</f>
        <v>0</v>
      </c>
      <c r="E61" s="75">
        <v>1</v>
      </c>
      <c r="F61" s="69">
        <f t="shared" ref="F61:F72" si="31">D61*E61</f>
        <v>0</v>
      </c>
      <c r="G61" s="53" t="s">
        <v>8</v>
      </c>
      <c r="H61" s="54">
        <f>D61+(D61*'BPU Controle technique'!$H$23)+(D61*'BPU Controle technique'!$H$23)</f>
        <v>0</v>
      </c>
      <c r="I61" s="75">
        <v>1</v>
      </c>
      <c r="J61" s="69">
        <f t="shared" ref="J61:J72" si="32">H61*I61</f>
        <v>0</v>
      </c>
      <c r="K61" s="53" t="s">
        <v>8</v>
      </c>
      <c r="L61" s="54">
        <f>H61+(H61*'BPU Controle technique'!$H$23)</f>
        <v>0</v>
      </c>
      <c r="M61" s="55">
        <v>1</v>
      </c>
      <c r="N61" s="69">
        <f t="shared" ref="N61:N72" si="33">L61*M61</f>
        <v>0</v>
      </c>
      <c r="O61" s="53" t="s">
        <v>8</v>
      </c>
      <c r="P61" s="54">
        <f>L61+(L61*'BPU Controle technique'!$H$23)</f>
        <v>0</v>
      </c>
      <c r="Q61" s="55">
        <v>1</v>
      </c>
      <c r="R61" s="78">
        <f t="shared" ref="R61:R72" si="34">P61*Q61</f>
        <v>0</v>
      </c>
    </row>
    <row r="62" spans="1:20" x14ac:dyDescent="0.3">
      <c r="A62" s="53" t="s">
        <v>9</v>
      </c>
      <c r="B62" s="54">
        <f>'BPU Controle technique'!H8</f>
        <v>0</v>
      </c>
      <c r="C62" s="54">
        <f>B62*'BPU Controle technique'!$H$28</f>
        <v>0</v>
      </c>
      <c r="D62" s="54">
        <f t="shared" si="30"/>
        <v>0</v>
      </c>
      <c r="E62" s="75">
        <v>1</v>
      </c>
      <c r="F62" s="69">
        <f t="shared" si="31"/>
        <v>0</v>
      </c>
      <c r="G62" s="53" t="s">
        <v>9</v>
      </c>
      <c r="H62" s="54">
        <f>D62+(D62*'BPU Controle technique'!$H$23)+(D62*'BPU Controle technique'!$H$23)</f>
        <v>0</v>
      </c>
      <c r="I62" s="75">
        <v>1</v>
      </c>
      <c r="J62" s="69">
        <f t="shared" si="32"/>
        <v>0</v>
      </c>
      <c r="K62" s="53" t="s">
        <v>9</v>
      </c>
      <c r="L62" s="54">
        <f>H62+(H62*'BPU Controle technique'!$H$23)</f>
        <v>0</v>
      </c>
      <c r="M62" s="55">
        <v>1</v>
      </c>
      <c r="N62" s="69">
        <f t="shared" si="33"/>
        <v>0</v>
      </c>
      <c r="O62" s="53" t="s">
        <v>9</v>
      </c>
      <c r="P62" s="54">
        <f>L62+(L62*'BPU Controle technique'!$H$23)</f>
        <v>0</v>
      </c>
      <c r="Q62" s="55">
        <v>1</v>
      </c>
      <c r="R62" s="78">
        <f t="shared" si="34"/>
        <v>0</v>
      </c>
    </row>
    <row r="63" spans="1:20" x14ac:dyDescent="0.3">
      <c r="A63" s="53" t="s">
        <v>10</v>
      </c>
      <c r="B63" s="54">
        <f>'BPU Controle technique'!H9</f>
        <v>0</v>
      </c>
      <c r="C63" s="54">
        <f>B63*'BPU Controle technique'!$H$28</f>
        <v>0</v>
      </c>
      <c r="D63" s="54">
        <f t="shared" si="30"/>
        <v>0</v>
      </c>
      <c r="E63" s="75">
        <v>1</v>
      </c>
      <c r="F63" s="69">
        <f t="shared" si="31"/>
        <v>0</v>
      </c>
      <c r="G63" s="53" t="s">
        <v>10</v>
      </c>
      <c r="H63" s="54">
        <f>D63+(D63*'BPU Controle technique'!$H$23)+(D63*'BPU Controle technique'!$H$23)</f>
        <v>0</v>
      </c>
      <c r="I63" s="75">
        <v>1</v>
      </c>
      <c r="J63" s="69">
        <f t="shared" si="32"/>
        <v>0</v>
      </c>
      <c r="K63" s="53" t="s">
        <v>10</v>
      </c>
      <c r="L63" s="54">
        <f>H63+(H63*'BPU Controle technique'!$H$23)</f>
        <v>0</v>
      </c>
      <c r="M63" s="55">
        <v>1</v>
      </c>
      <c r="N63" s="69">
        <f t="shared" si="33"/>
        <v>0</v>
      </c>
      <c r="O63" s="53" t="s">
        <v>10</v>
      </c>
      <c r="P63" s="54">
        <f>L63+(L63*'BPU Controle technique'!$H$23)</f>
        <v>0</v>
      </c>
      <c r="Q63" s="55">
        <v>1</v>
      </c>
      <c r="R63" s="78">
        <f t="shared" si="34"/>
        <v>0</v>
      </c>
    </row>
    <row r="64" spans="1:20" x14ac:dyDescent="0.3">
      <c r="A64" s="53" t="s">
        <v>11</v>
      </c>
      <c r="B64" s="54">
        <f>'BPU Controle technique'!H10</f>
        <v>0</v>
      </c>
      <c r="C64" s="54">
        <f>B64*'BPU Controle technique'!$H$28</f>
        <v>0</v>
      </c>
      <c r="D64" s="54">
        <f t="shared" si="30"/>
        <v>0</v>
      </c>
      <c r="E64" s="75">
        <v>1</v>
      </c>
      <c r="F64" s="69">
        <f t="shared" si="31"/>
        <v>0</v>
      </c>
      <c r="G64" s="53" t="s">
        <v>11</v>
      </c>
      <c r="H64" s="54">
        <f>D64+(D64*'BPU Controle technique'!$H$23)+(D64*'BPU Controle technique'!$H$23)</f>
        <v>0</v>
      </c>
      <c r="I64" s="75">
        <v>1</v>
      </c>
      <c r="J64" s="69">
        <f t="shared" si="32"/>
        <v>0</v>
      </c>
      <c r="K64" s="53" t="s">
        <v>11</v>
      </c>
      <c r="L64" s="54">
        <f>H64+(H64*'BPU Controle technique'!$H$23)</f>
        <v>0</v>
      </c>
      <c r="M64" s="55">
        <v>1</v>
      </c>
      <c r="N64" s="69">
        <f t="shared" si="33"/>
        <v>0</v>
      </c>
      <c r="O64" s="53" t="s">
        <v>11</v>
      </c>
      <c r="P64" s="54">
        <f>L64+(L64*'BPU Controle technique'!$H$23)</f>
        <v>0</v>
      </c>
      <c r="Q64" s="55">
        <v>1</v>
      </c>
      <c r="R64" s="78">
        <f t="shared" si="34"/>
        <v>0</v>
      </c>
    </row>
    <row r="65" spans="1:20" x14ac:dyDescent="0.3">
      <c r="A65" s="53" t="s">
        <v>12</v>
      </c>
      <c r="B65" s="54">
        <f>'BPU Controle technique'!H11</f>
        <v>0</v>
      </c>
      <c r="C65" s="54">
        <f>B65*'BPU Controle technique'!$H$28</f>
        <v>0</v>
      </c>
      <c r="D65" s="54">
        <f t="shared" si="30"/>
        <v>0</v>
      </c>
      <c r="E65" s="75">
        <v>1</v>
      </c>
      <c r="F65" s="69">
        <f t="shared" si="31"/>
        <v>0</v>
      </c>
      <c r="G65" s="53" t="s">
        <v>12</v>
      </c>
      <c r="H65" s="54">
        <f>D65+(D65*'BPU Controle technique'!$H$23)+(D65*'BPU Controle technique'!$H$23)</f>
        <v>0</v>
      </c>
      <c r="I65" s="75">
        <v>1</v>
      </c>
      <c r="J65" s="69">
        <f t="shared" si="32"/>
        <v>0</v>
      </c>
      <c r="K65" s="53" t="s">
        <v>12</v>
      </c>
      <c r="L65" s="54">
        <f>H65+(H65*'BPU Controle technique'!$H$23)</f>
        <v>0</v>
      </c>
      <c r="M65" s="55">
        <v>1</v>
      </c>
      <c r="N65" s="69">
        <f t="shared" si="33"/>
        <v>0</v>
      </c>
      <c r="O65" s="53" t="s">
        <v>12</v>
      </c>
      <c r="P65" s="54">
        <f>L65+(L65*'BPU Controle technique'!$H$23)</f>
        <v>0</v>
      </c>
      <c r="Q65" s="55">
        <v>1</v>
      </c>
      <c r="R65" s="78">
        <f t="shared" si="34"/>
        <v>0</v>
      </c>
    </row>
    <row r="66" spans="1:20" x14ac:dyDescent="0.3">
      <c r="A66" s="53" t="s">
        <v>13</v>
      </c>
      <c r="B66" s="54">
        <f>'BPU Controle technique'!H12</f>
        <v>0</v>
      </c>
      <c r="C66" s="54">
        <f>B66*'BPU Controle technique'!$H$28</f>
        <v>0</v>
      </c>
      <c r="D66" s="54">
        <f t="shared" si="30"/>
        <v>0</v>
      </c>
      <c r="E66" s="75">
        <v>1</v>
      </c>
      <c r="F66" s="69">
        <f t="shared" si="31"/>
        <v>0</v>
      </c>
      <c r="G66" s="53" t="s">
        <v>13</v>
      </c>
      <c r="H66" s="54">
        <f>D66+(D66*'BPU Controle technique'!$H$23)+(D66*'BPU Controle technique'!$H$23)</f>
        <v>0</v>
      </c>
      <c r="I66" s="75">
        <v>1</v>
      </c>
      <c r="J66" s="69">
        <f t="shared" si="32"/>
        <v>0</v>
      </c>
      <c r="K66" s="53" t="s">
        <v>13</v>
      </c>
      <c r="L66" s="54">
        <f>H66+(H66*'BPU Controle technique'!$H$23)</f>
        <v>0</v>
      </c>
      <c r="M66" s="55">
        <v>1</v>
      </c>
      <c r="N66" s="69">
        <f t="shared" si="33"/>
        <v>0</v>
      </c>
      <c r="O66" s="53" t="s">
        <v>13</v>
      </c>
      <c r="P66" s="54">
        <f>L66+(L66*'BPU Controle technique'!$H$23)</f>
        <v>0</v>
      </c>
      <c r="Q66" s="55">
        <v>1</v>
      </c>
      <c r="R66" s="78">
        <f t="shared" si="34"/>
        <v>0</v>
      </c>
    </row>
    <row r="67" spans="1:20" x14ac:dyDescent="0.3">
      <c r="A67" s="53" t="s">
        <v>14</v>
      </c>
      <c r="B67" s="54">
        <f>'BPU Controle technique'!H13</f>
        <v>0</v>
      </c>
      <c r="C67" s="54">
        <f>B67*'BPU Controle technique'!$H$28</f>
        <v>0</v>
      </c>
      <c r="D67" s="54">
        <f t="shared" si="30"/>
        <v>0</v>
      </c>
      <c r="E67" s="75">
        <v>1</v>
      </c>
      <c r="F67" s="69">
        <f t="shared" si="31"/>
        <v>0</v>
      </c>
      <c r="G67" s="53" t="s">
        <v>14</v>
      </c>
      <c r="H67" s="54">
        <f>D67+(D67*'BPU Controle technique'!$H$23)+(D67*'BPU Controle technique'!$H$23)</f>
        <v>0</v>
      </c>
      <c r="I67" s="75">
        <v>1</v>
      </c>
      <c r="J67" s="69">
        <f t="shared" si="32"/>
        <v>0</v>
      </c>
      <c r="K67" s="53" t="s">
        <v>14</v>
      </c>
      <c r="L67" s="54">
        <f>H67+(H67*'BPU Controle technique'!$H$23)</f>
        <v>0</v>
      </c>
      <c r="M67" s="55">
        <v>1</v>
      </c>
      <c r="N67" s="69">
        <f t="shared" si="33"/>
        <v>0</v>
      </c>
      <c r="O67" s="53" t="s">
        <v>14</v>
      </c>
      <c r="P67" s="54">
        <f>L67+(L67*'BPU Controle technique'!$H$23)</f>
        <v>0</v>
      </c>
      <c r="Q67" s="55">
        <v>1</v>
      </c>
      <c r="R67" s="78">
        <f t="shared" si="34"/>
        <v>0</v>
      </c>
    </row>
    <row r="68" spans="1:20" x14ac:dyDescent="0.3">
      <c r="A68" s="53" t="s">
        <v>15</v>
      </c>
      <c r="B68" s="54">
        <f>'BPU Controle technique'!H14</f>
        <v>0</v>
      </c>
      <c r="C68" s="54">
        <f>B68*'BPU Controle technique'!$H$28</f>
        <v>0</v>
      </c>
      <c r="D68" s="54">
        <f t="shared" si="30"/>
        <v>0</v>
      </c>
      <c r="E68" s="75">
        <v>1</v>
      </c>
      <c r="F68" s="69">
        <f t="shared" si="31"/>
        <v>0</v>
      </c>
      <c r="G68" s="53" t="s">
        <v>15</v>
      </c>
      <c r="H68" s="54">
        <f>D68+(D68*'BPU Controle technique'!$H$23)+(D68*'BPU Controle technique'!$H$23)</f>
        <v>0</v>
      </c>
      <c r="I68" s="75">
        <v>1</v>
      </c>
      <c r="J68" s="69">
        <f t="shared" si="32"/>
        <v>0</v>
      </c>
      <c r="K68" s="53" t="s">
        <v>15</v>
      </c>
      <c r="L68" s="54">
        <f>H68+(H68*'BPU Controle technique'!$H$23)</f>
        <v>0</v>
      </c>
      <c r="M68" s="55">
        <v>1</v>
      </c>
      <c r="N68" s="69">
        <f t="shared" si="33"/>
        <v>0</v>
      </c>
      <c r="O68" s="53" t="s">
        <v>15</v>
      </c>
      <c r="P68" s="54">
        <f>L68+(L68*'BPU Controle technique'!$H$23)</f>
        <v>0</v>
      </c>
      <c r="Q68" s="55">
        <v>1</v>
      </c>
      <c r="R68" s="78">
        <f t="shared" si="34"/>
        <v>0</v>
      </c>
    </row>
    <row r="69" spans="1:20" x14ac:dyDescent="0.3">
      <c r="A69" s="53" t="s">
        <v>16</v>
      </c>
      <c r="B69" s="54">
        <f>'BPU Controle technique'!H15</f>
        <v>0</v>
      </c>
      <c r="C69" s="54">
        <f>B69*'BPU Controle technique'!$H$28</f>
        <v>0</v>
      </c>
      <c r="D69" s="54">
        <f t="shared" si="30"/>
        <v>0</v>
      </c>
      <c r="E69" s="75">
        <v>1</v>
      </c>
      <c r="F69" s="69">
        <f t="shared" si="31"/>
        <v>0</v>
      </c>
      <c r="G69" s="53" t="s">
        <v>16</v>
      </c>
      <c r="H69" s="54">
        <f>D69+(D69*'BPU Controle technique'!$H$23)+(D69*'BPU Controle technique'!$H$23)</f>
        <v>0</v>
      </c>
      <c r="I69" s="75">
        <v>1</v>
      </c>
      <c r="J69" s="69">
        <f t="shared" si="32"/>
        <v>0</v>
      </c>
      <c r="K69" s="53" t="s">
        <v>16</v>
      </c>
      <c r="L69" s="54">
        <f>H69+(H69*'BPU Controle technique'!$H$23)</f>
        <v>0</v>
      </c>
      <c r="M69" s="55">
        <v>1</v>
      </c>
      <c r="N69" s="69">
        <f t="shared" si="33"/>
        <v>0</v>
      </c>
      <c r="O69" s="53" t="s">
        <v>16</v>
      </c>
      <c r="P69" s="54">
        <f>L69+(L69*'BPU Controle technique'!$H$23)</f>
        <v>0</v>
      </c>
      <c r="Q69" s="55">
        <v>1</v>
      </c>
      <c r="R69" s="78">
        <f t="shared" si="34"/>
        <v>0</v>
      </c>
    </row>
    <row r="70" spans="1:20" x14ac:dyDescent="0.3">
      <c r="A70" s="53" t="s">
        <v>17</v>
      </c>
      <c r="B70" s="54">
        <f>'BPU Controle technique'!H16</f>
        <v>0</v>
      </c>
      <c r="C70" s="54">
        <f>B70*'BPU Controle technique'!$H$28</f>
        <v>0</v>
      </c>
      <c r="D70" s="54">
        <f t="shared" si="30"/>
        <v>0</v>
      </c>
      <c r="E70" s="75">
        <v>1</v>
      </c>
      <c r="F70" s="69">
        <f t="shared" si="31"/>
        <v>0</v>
      </c>
      <c r="G70" s="53" t="s">
        <v>17</v>
      </c>
      <c r="H70" s="54">
        <f>D70+(D70*'BPU Controle technique'!$H$23)+(D70*'BPU Controle technique'!$H$23)</f>
        <v>0</v>
      </c>
      <c r="I70" s="75">
        <v>1</v>
      </c>
      <c r="J70" s="69">
        <f t="shared" si="32"/>
        <v>0</v>
      </c>
      <c r="K70" s="53" t="s">
        <v>17</v>
      </c>
      <c r="L70" s="54">
        <f>H70+(H70*'BPU Controle technique'!$H$23)</f>
        <v>0</v>
      </c>
      <c r="M70" s="55">
        <v>1</v>
      </c>
      <c r="N70" s="69">
        <f t="shared" si="33"/>
        <v>0</v>
      </c>
      <c r="O70" s="53" t="s">
        <v>17</v>
      </c>
      <c r="P70" s="54">
        <f>L70+(L70*'BPU Controle technique'!$H$23)</f>
        <v>0</v>
      </c>
      <c r="Q70" s="55">
        <v>1</v>
      </c>
      <c r="R70" s="78">
        <f t="shared" si="34"/>
        <v>0</v>
      </c>
    </row>
    <row r="71" spans="1:20" x14ac:dyDescent="0.3">
      <c r="A71" s="53" t="s">
        <v>38</v>
      </c>
      <c r="B71" s="54">
        <f>'BPU Controle technique'!H17</f>
        <v>0</v>
      </c>
      <c r="C71" s="54">
        <f>B71*'BPU Controle technique'!$H$28</f>
        <v>0</v>
      </c>
      <c r="D71" s="54">
        <f t="shared" si="30"/>
        <v>0</v>
      </c>
      <c r="E71" s="75">
        <v>1</v>
      </c>
      <c r="F71" s="69">
        <f t="shared" si="31"/>
        <v>0</v>
      </c>
      <c r="G71" s="53" t="s">
        <v>38</v>
      </c>
      <c r="H71" s="54">
        <f>D71+(D71*'BPU Controle technique'!$H$23)+(D71*'BPU Controle technique'!$H$23)</f>
        <v>0</v>
      </c>
      <c r="I71" s="75">
        <v>1</v>
      </c>
      <c r="J71" s="69">
        <f t="shared" si="32"/>
        <v>0</v>
      </c>
      <c r="K71" s="53" t="s">
        <v>38</v>
      </c>
      <c r="L71" s="54">
        <f>H71+(H71*'BPU Controle technique'!$H$23)</f>
        <v>0</v>
      </c>
      <c r="M71" s="55">
        <v>1</v>
      </c>
      <c r="N71" s="69">
        <f t="shared" si="33"/>
        <v>0</v>
      </c>
      <c r="O71" s="53" t="s">
        <v>38</v>
      </c>
      <c r="P71" s="54">
        <f>L71+(L71*'BPU Controle technique'!$H$23)</f>
        <v>0</v>
      </c>
      <c r="Q71" s="55">
        <v>1</v>
      </c>
      <c r="R71" s="78">
        <f t="shared" si="34"/>
        <v>0</v>
      </c>
    </row>
    <row r="72" spans="1:20" ht="13.5" thickBot="1" x14ac:dyDescent="0.35">
      <c r="A72" s="53" t="s">
        <v>18</v>
      </c>
      <c r="B72" s="54">
        <f>'BPU Controle technique'!H18</f>
        <v>0</v>
      </c>
      <c r="C72" s="54">
        <f>B72*'BPU Controle technique'!$H$28</f>
        <v>0</v>
      </c>
      <c r="D72" s="54">
        <f t="shared" si="30"/>
        <v>0</v>
      </c>
      <c r="E72" s="84">
        <v>1</v>
      </c>
      <c r="F72" s="69">
        <f t="shared" si="31"/>
        <v>0</v>
      </c>
      <c r="G72" s="53" t="s">
        <v>18</v>
      </c>
      <c r="H72" s="54">
        <f>D72+(D72*'BPU Controle technique'!$H$23)+(D72*'BPU Controle technique'!$H$23)</f>
        <v>0</v>
      </c>
      <c r="I72" s="84">
        <v>1</v>
      </c>
      <c r="J72" s="69">
        <f t="shared" si="32"/>
        <v>0</v>
      </c>
      <c r="K72" s="53" t="s">
        <v>18</v>
      </c>
      <c r="L72" s="54">
        <f>H72+(H72*'BPU Controle technique'!$H$23)</f>
        <v>0</v>
      </c>
      <c r="M72" s="55">
        <v>1</v>
      </c>
      <c r="N72" s="69">
        <f t="shared" si="33"/>
        <v>0</v>
      </c>
      <c r="O72" s="53" t="s">
        <v>18</v>
      </c>
      <c r="P72" s="54">
        <f>L72+(L72*'BPU Controle technique'!$H$23)</f>
        <v>0</v>
      </c>
      <c r="Q72" s="55">
        <v>1</v>
      </c>
      <c r="R72" s="79">
        <f t="shared" si="34"/>
        <v>0</v>
      </c>
    </row>
    <row r="73" spans="1:20" ht="20.149999999999999" customHeight="1" thickBot="1" x14ac:dyDescent="0.35">
      <c r="A73" s="64"/>
      <c r="B73" s="65"/>
      <c r="C73" s="65"/>
      <c r="D73" s="125" t="s">
        <v>37</v>
      </c>
      <c r="E73" s="126"/>
      <c r="F73" s="80">
        <f>SUM(F60:F72)</f>
        <v>0</v>
      </c>
      <c r="G73" s="64"/>
      <c r="H73" s="125" t="s">
        <v>37</v>
      </c>
      <c r="I73" s="126"/>
      <c r="J73" s="80">
        <f>SUM(J60:J72)</f>
        <v>0</v>
      </c>
      <c r="K73" s="64"/>
      <c r="L73" s="125" t="s">
        <v>37</v>
      </c>
      <c r="M73" s="126"/>
      <c r="N73" s="80">
        <f>SUM(N60:N72)</f>
        <v>0</v>
      </c>
      <c r="O73" s="64"/>
      <c r="P73" s="125" t="s">
        <v>37</v>
      </c>
      <c r="Q73" s="126"/>
      <c r="R73" s="80">
        <f>SUM(R60:R72)</f>
        <v>0</v>
      </c>
      <c r="S73" s="52" t="s">
        <v>108</v>
      </c>
      <c r="T73" s="68">
        <f>F73+J73+N73+R73</f>
        <v>0</v>
      </c>
    </row>
    <row r="74" spans="1:20" ht="25" customHeight="1" x14ac:dyDescent="0.3">
      <c r="A74" s="122" t="s">
        <v>109</v>
      </c>
      <c r="B74" s="123"/>
      <c r="C74" s="123"/>
      <c r="D74" s="123"/>
      <c r="E74" s="123"/>
      <c r="F74" s="123"/>
      <c r="G74" s="123"/>
      <c r="H74" s="123"/>
    </row>
    <row r="75" spans="1:20" ht="17.149999999999999" customHeight="1" x14ac:dyDescent="0.3">
      <c r="A75" s="121"/>
      <c r="B75" s="121" t="s">
        <v>27</v>
      </c>
      <c r="C75" s="121"/>
      <c r="D75" s="121"/>
      <c r="E75" s="34"/>
      <c r="F75" s="121" t="s">
        <v>28</v>
      </c>
      <c r="G75" s="121"/>
      <c r="H75" s="121"/>
    </row>
    <row r="76" spans="1:20" ht="27.65" customHeight="1" x14ac:dyDescent="0.3">
      <c r="A76" s="121"/>
      <c r="B76" s="35" t="s">
        <v>29</v>
      </c>
      <c r="C76" s="35" t="s">
        <v>30</v>
      </c>
      <c r="D76" s="89" t="s">
        <v>91</v>
      </c>
      <c r="E76" s="90"/>
      <c r="F76" s="35" t="s">
        <v>29</v>
      </c>
      <c r="G76" s="35" t="s">
        <v>30</v>
      </c>
      <c r="H76" s="89" t="s">
        <v>91</v>
      </c>
    </row>
    <row r="77" spans="1:20" ht="25" customHeight="1" thickBot="1" x14ac:dyDescent="0.35">
      <c r="A77" s="91" t="s">
        <v>82</v>
      </c>
      <c r="B77" s="92">
        <f>'BPU Controle technique'!B32</f>
        <v>0</v>
      </c>
      <c r="C77" s="93">
        <v>4</v>
      </c>
      <c r="D77" s="92">
        <f>B77*C77</f>
        <v>0</v>
      </c>
      <c r="E77" s="94"/>
      <c r="F77" s="92">
        <f>'BPU Controle technique'!C32</f>
        <v>0</v>
      </c>
      <c r="G77" s="93">
        <v>4</v>
      </c>
      <c r="H77" s="92">
        <f>F77*G77</f>
        <v>0</v>
      </c>
    </row>
    <row r="78" spans="1:20" ht="25" customHeight="1" thickBot="1" x14ac:dyDescent="0.35">
      <c r="A78" s="91" t="s">
        <v>83</v>
      </c>
      <c r="B78" s="92">
        <f>'BPU Controle technique'!B33</f>
        <v>0</v>
      </c>
      <c r="C78" s="93">
        <v>4</v>
      </c>
      <c r="D78" s="92">
        <f>B78*C78</f>
        <v>0</v>
      </c>
      <c r="E78" s="94"/>
      <c r="F78" s="92">
        <f>'BPU Controle technique'!C33</f>
        <v>0</v>
      </c>
      <c r="G78" s="93">
        <v>4</v>
      </c>
      <c r="H78" s="92">
        <f>F78*G78</f>
        <v>0</v>
      </c>
      <c r="S78" s="52" t="s">
        <v>110</v>
      </c>
      <c r="T78" s="68">
        <f>SUM(D77:D78)+SUM(H77:H78)</f>
        <v>0</v>
      </c>
    </row>
    <row r="79" spans="1:20" ht="13.5" thickBot="1" x14ac:dyDescent="0.35"/>
    <row r="80" spans="1:20" ht="39.65" customHeight="1" thickBot="1" x14ac:dyDescent="0.35">
      <c r="K80" s="95" t="s">
        <v>131</v>
      </c>
      <c r="R80" s="130" t="s">
        <v>132</v>
      </c>
      <c r="S80" s="131"/>
      <c r="T80" s="68">
        <f>T9+T16+T23+T31+T41+T57+T73+T78</f>
        <v>0</v>
      </c>
    </row>
  </sheetData>
  <sheetProtection algorithmName="SHA-512" hashValue="4pQguBadonNsfiif/em/L8dloQKXa6MLLuEVNwjdmFLrEJzxTKdX5JSSYvLF25yhBmOmQeH1lUbSmv48V2F4Lg==" saltValue="7pPWWWT9rxoszlCFc3O90w==" spinCount="100000" sheet="1" objects="1" scenarios="1"/>
  <mergeCells count="60">
    <mergeCell ref="A2:B2"/>
    <mergeCell ref="C2:G2"/>
    <mergeCell ref="A32:F32"/>
    <mergeCell ref="A24:F24"/>
    <mergeCell ref="A3:F3"/>
    <mergeCell ref="K3:N3"/>
    <mergeCell ref="K10:N10"/>
    <mergeCell ref="G24:J24"/>
    <mergeCell ref="A10:F10"/>
    <mergeCell ref="A17:F17"/>
    <mergeCell ref="G10:J10"/>
    <mergeCell ref="G17:J17"/>
    <mergeCell ref="G3:J3"/>
    <mergeCell ref="D9:E9"/>
    <mergeCell ref="H9:I9"/>
    <mergeCell ref="O32:R32"/>
    <mergeCell ref="O24:R24"/>
    <mergeCell ref="O17:R17"/>
    <mergeCell ref="G32:J32"/>
    <mergeCell ref="K17:N17"/>
    <mergeCell ref="K24:N24"/>
    <mergeCell ref="K32:N32"/>
    <mergeCell ref="K42:N42"/>
    <mergeCell ref="O42:R42"/>
    <mergeCell ref="D41:E41"/>
    <mergeCell ref="H41:I41"/>
    <mergeCell ref="L41:M41"/>
    <mergeCell ref="P41:Q41"/>
    <mergeCell ref="R80:S80"/>
    <mergeCell ref="L9:M9"/>
    <mergeCell ref="D16:E16"/>
    <mergeCell ref="H16:I16"/>
    <mergeCell ref="L16:M16"/>
    <mergeCell ref="D23:E23"/>
    <mergeCell ref="H23:I23"/>
    <mergeCell ref="L23:M23"/>
    <mergeCell ref="P23:Q23"/>
    <mergeCell ref="D31:E31"/>
    <mergeCell ref="H31:I31"/>
    <mergeCell ref="L31:M31"/>
    <mergeCell ref="P31:Q31"/>
    <mergeCell ref="D57:E57"/>
    <mergeCell ref="H57:I57"/>
    <mergeCell ref="L57:M57"/>
    <mergeCell ref="B75:D75"/>
    <mergeCell ref="F75:H75"/>
    <mergeCell ref="A75:A76"/>
    <mergeCell ref="A74:H74"/>
    <mergeCell ref="D1:T1"/>
    <mergeCell ref="P57:Q57"/>
    <mergeCell ref="A58:F58"/>
    <mergeCell ref="G58:J58"/>
    <mergeCell ref="K58:N58"/>
    <mergeCell ref="O58:R58"/>
    <mergeCell ref="D73:E73"/>
    <mergeCell ref="H73:I73"/>
    <mergeCell ref="L73:M73"/>
    <mergeCell ref="P73:Q73"/>
    <mergeCell ref="A42:F42"/>
    <mergeCell ref="G42:J42"/>
  </mergeCells>
  <pageMargins left="0.19685039370078741" right="0.19685039370078741" top="0.19685039370078741" bottom="0.39370078740157483" header="0" footer="0.31496062992125984"/>
  <pageSetup paperSize="8" scale="78" fitToHeight="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1D1BED5-9DD9-4DAB-B82A-77127975B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 Vérif Period</vt:lpstr>
      <vt:lpstr>DQE Vérif Period</vt:lpstr>
      <vt:lpstr>BPU Controle technique</vt:lpstr>
      <vt:lpstr>Scénarii Controle technique</vt:lpstr>
    </vt:vector>
  </TitlesOfParts>
  <Company>Ccimp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BARBE</dc:creator>
  <cp:lastModifiedBy>NICOLAS Pascale</cp:lastModifiedBy>
  <cp:lastPrinted>2025-09-29T07:23:51Z</cp:lastPrinted>
  <dcterms:created xsi:type="dcterms:W3CDTF">2022-08-10T05:40:30Z</dcterms:created>
  <dcterms:modified xsi:type="dcterms:W3CDTF">2025-11-17T09:50:21Z</dcterms:modified>
</cp:coreProperties>
</file>